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definedNames>
    <definedName name="_xlnm.Print_Area" localSheetId="0">Лист1!$A$1:$H$119</definedName>
  </definedNames>
  <calcPr calcId="124519"/>
</workbook>
</file>

<file path=xl/calcChain.xml><?xml version="1.0" encoding="utf-8"?>
<calcChain xmlns="http://schemas.openxmlformats.org/spreadsheetml/2006/main">
  <c r="F108" i="1"/>
  <c r="F114"/>
  <c r="F52"/>
  <c r="H107"/>
  <c r="G107"/>
  <c r="F107"/>
  <c r="F98" s="1"/>
  <c r="F103" l="1"/>
  <c r="G103"/>
  <c r="G23" l="1"/>
  <c r="F105" l="1"/>
  <c r="F101"/>
  <c r="F99"/>
  <c r="F97" l="1"/>
  <c r="F96" s="1"/>
  <c r="F95" s="1"/>
  <c r="F94" s="1"/>
  <c r="F61"/>
  <c r="F50"/>
  <c r="F49" s="1"/>
  <c r="F48" s="1"/>
  <c r="H52" l="1"/>
  <c r="G52"/>
  <c r="H40" l="1"/>
  <c r="H39" s="1"/>
  <c r="H38" s="1"/>
  <c r="H37" s="1"/>
  <c r="G40"/>
  <c r="G39" s="1"/>
  <c r="G38" s="1"/>
  <c r="G37" s="1"/>
  <c r="F40"/>
  <c r="F39" s="1"/>
  <c r="F38" s="1"/>
  <c r="F37" s="1"/>
  <c r="H61"/>
  <c r="G61"/>
  <c r="F20" l="1"/>
  <c r="G20"/>
  <c r="H20"/>
  <c r="H118"/>
  <c r="H117" s="1"/>
  <c r="H116" s="1"/>
  <c r="G118"/>
  <c r="G117" s="1"/>
  <c r="G116" s="1"/>
  <c r="F118"/>
  <c r="F117" s="1"/>
  <c r="F116" s="1"/>
  <c r="F115" s="1"/>
  <c r="H115" l="1"/>
  <c r="G115"/>
  <c r="H92"/>
  <c r="H91" s="1"/>
  <c r="G92"/>
  <c r="G91" s="1"/>
  <c r="F92"/>
  <c r="F91" s="1"/>
  <c r="F88" l="1"/>
  <c r="F87" s="1"/>
  <c r="G88"/>
  <c r="G87" s="1"/>
  <c r="H88"/>
  <c r="H87" s="1"/>
  <c r="H55"/>
  <c r="H54" s="1"/>
  <c r="H53" s="1"/>
  <c r="G55"/>
  <c r="G54" s="1"/>
  <c r="G53" s="1"/>
  <c r="F55"/>
  <c r="F54" s="1"/>
  <c r="F53" s="1"/>
  <c r="F86" l="1"/>
  <c r="F85" s="1"/>
  <c r="G86"/>
  <c r="G85" s="1"/>
  <c r="H86"/>
  <c r="H85" s="1"/>
  <c r="H113" l="1"/>
  <c r="H112" s="1"/>
  <c r="H111" s="1"/>
  <c r="G113"/>
  <c r="G112" s="1"/>
  <c r="G111" s="1"/>
  <c r="F113"/>
  <c r="F112" s="1"/>
  <c r="F111" s="1"/>
  <c r="H81"/>
  <c r="H80" s="1"/>
  <c r="H79" s="1"/>
  <c r="H78" s="1"/>
  <c r="H77" s="1"/>
  <c r="H76" s="1"/>
  <c r="G81"/>
  <c r="G80" s="1"/>
  <c r="G79" s="1"/>
  <c r="G78" s="1"/>
  <c r="G77" s="1"/>
  <c r="G76" s="1"/>
  <c r="F81"/>
  <c r="F80" s="1"/>
  <c r="F79" s="1"/>
  <c r="F78" s="1"/>
  <c r="F77" s="1"/>
  <c r="F76" s="1"/>
  <c r="H74"/>
  <c r="H73" s="1"/>
  <c r="H72" s="1"/>
  <c r="H71" s="1"/>
  <c r="H70" s="1"/>
  <c r="G74"/>
  <c r="G73" s="1"/>
  <c r="G72" s="1"/>
  <c r="G71" s="1"/>
  <c r="G70" s="1"/>
  <c r="F74"/>
  <c r="F73" s="1"/>
  <c r="F72" s="1"/>
  <c r="F71" s="1"/>
  <c r="F70" s="1"/>
  <c r="H68"/>
  <c r="H67" s="1"/>
  <c r="H66" s="1"/>
  <c r="H65" s="1"/>
  <c r="H64" s="1"/>
  <c r="G68"/>
  <c r="G67" s="1"/>
  <c r="G66" s="1"/>
  <c r="G65" s="1"/>
  <c r="G64" s="1"/>
  <c r="F68"/>
  <c r="F67" s="1"/>
  <c r="F66" s="1"/>
  <c r="F65" s="1"/>
  <c r="F64" s="1"/>
  <c r="H60"/>
  <c r="H59" s="1"/>
  <c r="H58" s="1"/>
  <c r="H57" s="1"/>
  <c r="G60"/>
  <c r="G59" s="1"/>
  <c r="G58" s="1"/>
  <c r="G57" s="1"/>
  <c r="F60"/>
  <c r="F59" s="1"/>
  <c r="F58" s="1"/>
  <c r="F57" s="1"/>
  <c r="H50"/>
  <c r="H49" s="1"/>
  <c r="H48" s="1"/>
  <c r="G50"/>
  <c r="G49" s="1"/>
  <c r="G48" s="1"/>
  <c r="H30"/>
  <c r="G30"/>
  <c r="F30"/>
  <c r="H46"/>
  <c r="H45" s="1"/>
  <c r="H44" s="1"/>
  <c r="H43" s="1"/>
  <c r="G46"/>
  <c r="G45" s="1"/>
  <c r="G44" s="1"/>
  <c r="G43" s="1"/>
  <c r="F46"/>
  <c r="F45" s="1"/>
  <c r="F44" s="1"/>
  <c r="F43" s="1"/>
  <c r="F42" s="1"/>
  <c r="H35"/>
  <c r="H34" s="1"/>
  <c r="H33" s="1"/>
  <c r="H32" s="1"/>
  <c r="G35"/>
  <c r="G34" s="1"/>
  <c r="G33" s="1"/>
  <c r="G32" s="1"/>
  <c r="F35"/>
  <c r="F34" s="1"/>
  <c r="F33" s="1"/>
  <c r="F32" s="1"/>
  <c r="H24"/>
  <c r="G24"/>
  <c r="H26"/>
  <c r="G26"/>
  <c r="H28"/>
  <c r="G28"/>
  <c r="F24"/>
  <c r="F26"/>
  <c r="F28"/>
  <c r="H15"/>
  <c r="H14" s="1"/>
  <c r="H13" s="1"/>
  <c r="H12" s="1"/>
  <c r="G15"/>
  <c r="G14" s="1"/>
  <c r="G13" s="1"/>
  <c r="G12" s="1"/>
  <c r="F15"/>
  <c r="F14" s="1"/>
  <c r="F13" s="1"/>
  <c r="F12" s="1"/>
  <c r="G42" l="1"/>
  <c r="H42"/>
  <c r="F19"/>
  <c r="F18" s="1"/>
  <c r="F17" s="1"/>
  <c r="F11" s="1"/>
  <c r="H110"/>
  <c r="H109" s="1"/>
  <c r="G110"/>
  <c r="G109" s="1"/>
  <c r="G19"/>
  <c r="G18" s="1"/>
  <c r="G17" s="1"/>
  <c r="G90"/>
  <c r="G84" s="1"/>
  <c r="G83" s="1"/>
  <c r="F110"/>
  <c r="F109" s="1"/>
  <c r="F90"/>
  <c r="H63"/>
  <c r="H19"/>
  <c r="H18" s="1"/>
  <c r="H17" s="1"/>
  <c r="H90"/>
  <c r="H84" s="1"/>
  <c r="H83" s="1"/>
  <c r="G63"/>
  <c r="F63"/>
  <c r="H11" l="1"/>
  <c r="H10" s="1"/>
  <c r="G11"/>
  <c r="G10" s="1"/>
  <c r="F84"/>
  <c r="F83" s="1"/>
  <c r="F10" s="1"/>
</calcChain>
</file>

<file path=xl/sharedStrings.xml><?xml version="1.0" encoding="utf-8"?>
<sst xmlns="http://schemas.openxmlformats.org/spreadsheetml/2006/main" count="459" uniqueCount="164">
  <si>
    <t>(рублей)</t>
  </si>
  <si>
    <t>Наименование</t>
  </si>
  <si>
    <t>Рз</t>
  </si>
  <si>
    <t>ПР</t>
  </si>
  <si>
    <t>ЦСР</t>
  </si>
  <si>
    <t>ВР</t>
  </si>
  <si>
    <t>ВСЕГО РАСХОДОВ</t>
  </si>
  <si>
    <t>Общегосударственные вопросы</t>
  </si>
  <si>
    <t>01</t>
  </si>
  <si>
    <t>00</t>
  </si>
  <si>
    <t>02</t>
  </si>
  <si>
    <t>Обеспечение функционирования главы  муниципального образования</t>
  </si>
  <si>
    <t>71 0 00 00000</t>
  </si>
  <si>
    <t>Глава  муниципального образования</t>
  </si>
  <si>
    <t>71 1 00 00000</t>
  </si>
  <si>
    <t>Обеспечение деятельности и выполнение функций органов местного самоуправления</t>
  </si>
  <si>
    <t>71 1 00 С1402</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</si>
  <si>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</si>
  <si>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</si>
  <si>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04</t>
  </si>
  <si>
    <t>Обеспечение функционирования местных администраций</t>
  </si>
  <si>
    <t>73 0 00 00000</t>
  </si>
  <si>
    <t>73 1 00 00000</t>
  </si>
  <si>
    <t>73 1 00 С1402</t>
  </si>
  <si>
    <t>Иные бюджетные ассигнования</t>
  </si>
  <si>
    <t>800</t>
  </si>
  <si>
    <t>500</t>
  </si>
  <si>
    <t>73 1 00 П1484</t>
  </si>
  <si>
    <t>73 1 00 П1485</t>
  </si>
  <si>
    <t>73 1 00 П1486</t>
  </si>
  <si>
    <t>Иные межбюджетные трансферты на передачу полномочий на осуществление внешнего финансового контроля</t>
  </si>
  <si>
    <t xml:space="preserve">Иные межбюджетные трансферты на передачу полномочий по осуществлению внутреннего муниципального финансового контроля </t>
  </si>
  <si>
    <t>Иные межбюджетные трансферты на передачу полномочий по осуществлению части бюджетных полномочий по вопросам  составления  проекта бюджета поселения, исполнения бюджета поселения, осуществления контроля за его исполнением, составления отчета об исполнении бюджета поселения</t>
  </si>
  <si>
    <t>09 0 00 00000</t>
  </si>
  <si>
    <t>09 1 00 00000</t>
  </si>
  <si>
    <t>09 1 01 00000</t>
  </si>
  <si>
    <t>Основное мероприятие "Мероприятия, направленные на развитие муниципальной службы"</t>
  </si>
  <si>
    <t>09 1 01 С1437</t>
  </si>
  <si>
    <t>Обеспечение условий для развития муниципальной службы</t>
  </si>
  <si>
    <t>Закупка товаров, работ и услуг для обеспечения государственных (муниципальных) нужд</t>
  </si>
  <si>
    <t>200</t>
  </si>
  <si>
    <t>13</t>
  </si>
  <si>
    <t>Другие общегосударственные вопросы</t>
  </si>
  <si>
    <t>12 0 00 00000</t>
  </si>
  <si>
    <t>12 2 00 00000</t>
  </si>
  <si>
    <t>12 2 01 00000</t>
  </si>
  <si>
    <t>12 2 01 С1435</t>
  </si>
  <si>
    <t>73 1 00 П1487</t>
  </si>
  <si>
    <t xml:space="preserve">Иные межбюджетные трансферты на передачу функций по ведению бюджетного (бухгалтерского) учета и формированию бюджетной (бухгалтерской) отчетности </t>
  </si>
  <si>
    <t>76 0 00 00000</t>
  </si>
  <si>
    <t xml:space="preserve">Реализация  функций органов местного самоуправления, связанных с общегосударственным управлением </t>
  </si>
  <si>
    <t>76 1 00 00000</t>
  </si>
  <si>
    <t>Выполнение  других обязательств муниципальных образований</t>
  </si>
  <si>
    <t>76 1 00 С1404</t>
  </si>
  <si>
    <t>Выполнение  других (прочих) обязательств органа местного самоуправления</t>
  </si>
  <si>
    <t>Национальная оборона</t>
  </si>
  <si>
    <t>Мобилизационная и вневойсковая подотовка</t>
  </si>
  <si>
    <t>03</t>
  </si>
  <si>
    <t>Непрограммная деятельность  органов местного самоуправления</t>
  </si>
  <si>
    <t>77 0 00 00000</t>
  </si>
  <si>
    <t>Непрограммные расходы органов местного самоуправления</t>
  </si>
  <si>
    <t>77 2 00 00000</t>
  </si>
  <si>
    <t>77 2 00 51180</t>
  </si>
  <si>
    <t>Осуществление первичного воинского учета на территориях, где отсутствуют военные комиссариаты</t>
  </si>
  <si>
    <t>Национальная безопасность и правоохранительная деятельность</t>
  </si>
  <si>
    <t>09</t>
  </si>
  <si>
    <t>13 0 00 00000</t>
  </si>
  <si>
    <t>13 2 00 00000</t>
  </si>
  <si>
    <t>13 2 01 00000</t>
  </si>
  <si>
    <t>13 2 01 С1460</t>
  </si>
  <si>
    <t>Гражданская оборона</t>
  </si>
  <si>
    <t>Основное мероприятие "Отдельные мероприятия в области гражданской обороны, защиты населения и территория  от чрезвычайных ситуаций,  безопасности людей на водных объектах»</t>
  </si>
  <si>
    <t>Обеспечение отдельных мероприятий в области гражданской обороны, защиты населения и территория  от чрезвычайных ситуаций,  безопасности людей на водных объектах»</t>
  </si>
  <si>
    <t>10</t>
  </si>
  <si>
    <t>Защита населения и территорий от чрезвычайных ситуаций природного и техноенного характера, пожарная безопасность</t>
  </si>
  <si>
    <t>13 1 00 00000</t>
  </si>
  <si>
    <t>13 1 01 00000</t>
  </si>
  <si>
    <t>13 1 01 С1415</t>
  </si>
  <si>
    <t>Основное мероприятие "Обеспечение пожарной безопасности"</t>
  </si>
  <si>
    <t>Обеспечение первичных мер пожарной безопасности в границах населенных пунктах муниципальных образований</t>
  </si>
  <si>
    <t>Национальная экономика</t>
  </si>
  <si>
    <t>Другие вопросы в области национальной экономики</t>
  </si>
  <si>
    <t>12</t>
  </si>
  <si>
    <t>15 0 00 00000</t>
  </si>
  <si>
    <t>15 1 00 00000</t>
  </si>
  <si>
    <t>15 1 01 00000</t>
  </si>
  <si>
    <t>15 1 01 С1405</t>
  </si>
  <si>
    <t>Основное мероприятие «Содействие субъектам малого и среднего предпринимательства в привлечении финансовых ресурсов для осуществления предпринимательской деятельности, в разработке и внедрении инноваций, модернизации производства»</t>
  </si>
  <si>
    <t>05</t>
  </si>
  <si>
    <t>Жилищно-коммунальное хозяйство</t>
  </si>
  <si>
    <t>Благоустройство</t>
  </si>
  <si>
    <t>300</t>
  </si>
  <si>
    <t>Социальная политика</t>
  </si>
  <si>
    <t>Пенсионное обеспечение</t>
  </si>
  <si>
    <t>Социальное обеспечение и иные выплаты населению</t>
  </si>
  <si>
    <t>Выплата пенсий за выслугу лет и доплат к пенсии муниципальным служащим</t>
  </si>
  <si>
    <t>Приложение № 3</t>
  </si>
  <si>
    <t>Функционирование высшего должностного лица субъекта Российской Федерации и муниципального образования</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</si>
  <si>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</si>
  <si>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Обеспечение деятельности Администрации Старолещинского сельсовета Солнцевского района Курской области</t>
  </si>
  <si>
    <t>Подпрограмма "Создание условий для повышения результативности, профессиональной деятельности муниципальных служащих в Старолещинском сельсовете</t>
  </si>
  <si>
    <t>Муниципальная программа "Развитие муниципальной службы в Администрации Старолещинского сельсовета Солнцевского района Курской области"</t>
  </si>
  <si>
    <t>77 2 00 С1439</t>
  </si>
  <si>
    <t>Реализация мероприятий по распространению официальной информации</t>
  </si>
  <si>
    <t>Подпрограмма «Обеспечение комплексной безопасности жизнедеятельности населения от чрезвычайных ситуаций природного и техногенного характера, стабильности техногенной обстановки»</t>
  </si>
  <si>
    <t>Мероприятия по благоустройству</t>
  </si>
  <si>
    <t>77 2 00 С1433</t>
  </si>
  <si>
    <t>Непрограммная деятельность органов местного самоуправления</t>
  </si>
  <si>
    <t>77 2 00 С1445</t>
  </si>
  <si>
    <t>Охрана семьи и детства</t>
  </si>
  <si>
    <t>Обеспечение наборами для новорожденных детей необходимыми предметами</t>
  </si>
  <si>
    <t>77 2 00 С2240</t>
  </si>
  <si>
    <t>Муниципальная программа «Защита населения и территории от чрезвычайных ситуаций,  обеспечение пожарной безопасности и безопасности людей на водных объектах"</t>
  </si>
  <si>
    <t xml:space="preserve">Подпрограмма «Содействие развитию субъектов малого и среднего предпринимательства» </t>
  </si>
  <si>
    <t>Обеспечение условий для развития  субъектов малого и среднего предпринимательства на территории Старолещинского сельсовета Солнцевского района Курской области</t>
  </si>
  <si>
    <t>Муниципальная программа "Энергосбережение  и повышение энергетической эффективности в Старолещинском сельсовете Солнцевского района Курской области"</t>
  </si>
  <si>
    <t>05 0 00 00000</t>
  </si>
  <si>
    <t>05 1 00 00000</t>
  </si>
  <si>
    <t>05 1 01 00000</t>
  </si>
  <si>
    <t>05 1 01 С1434</t>
  </si>
  <si>
    <t>Резервные фонды</t>
  </si>
  <si>
    <t>Резервные фонды органов местного самоуправления</t>
  </si>
  <si>
    <t>11</t>
  </si>
  <si>
    <t>78 0 00 00000</t>
  </si>
  <si>
    <t>78 1 00 00000</t>
  </si>
  <si>
    <t>Резервный фонд местной администрации</t>
  </si>
  <si>
    <t>78 1 00 С1403</t>
  </si>
  <si>
    <t xml:space="preserve">Культура, кинематография </t>
  </si>
  <si>
    <t>08</t>
  </si>
  <si>
    <t>Культура</t>
  </si>
  <si>
    <t>01 0 00 00000</t>
  </si>
  <si>
    <t xml:space="preserve">Подпрограмма "Искусство" муниципальной программы "Развитие культуры в Старолещинском сельсовете Солнцевского района Курской области </t>
  </si>
  <si>
    <t>01 1 00 00000</t>
  </si>
  <si>
    <t xml:space="preserve"> Межбюджетные трансферты</t>
  </si>
  <si>
    <t>Межбюджетные трансферты</t>
  </si>
  <si>
    <t>Итого расходы на 2026 год</t>
  </si>
  <si>
    <t>01 1 02 00000</t>
  </si>
  <si>
    <t>Основное мероприятие  "Создание условий для организации досуга и обеспечения жителей Старолещинского сельсовета Солнцевского района Курской области услугами организаций культуры "</t>
  </si>
  <si>
    <t>Муниципальная программа «Развитие субъектов малого и среднего предпринимательства в Старолещинском сельсовете»</t>
  </si>
  <si>
    <t xml:space="preserve">Муниципальная программа Старолещинского сельсовета Солнцевского района Курской области " Развитие культуры в Старолещинском сельсовете Солнцевского района Курской области  </t>
  </si>
  <si>
    <t>Итого расходы на 2025год</t>
  </si>
  <si>
    <t>Итого расходы на 2027 год</t>
  </si>
  <si>
    <t>01 1 02 14011</t>
  </si>
  <si>
    <t>Реализация проекта "Народный бюджет" Капитальный ремонт здания дома культуры расположенного по адресу: Курская область, Солнцевский район, д.Большая Козьмодемьяновка, ул. Молодежная д.2</t>
  </si>
  <si>
    <t>Реализация мероприятий проекта "Народный бюджет" Капитальный ремонт здания дома культуры расположенного по адресу: Курская область, Солнцевский район, д.Большая Козьмодемьяновка, ул. Молодежная д.2</t>
  </si>
  <si>
    <t>01 1 02 S4011</t>
  </si>
  <si>
    <t>Осуществление строительного контроля по капитальному  ремонту   здания дома культуры</t>
  </si>
  <si>
    <t>01 1 02 С1411</t>
  </si>
  <si>
    <t>Муниципальная программа «Профилактика преступлений и иных  правонарушений на территории Старолещинского сельсовета»</t>
  </si>
  <si>
    <t xml:space="preserve">Подпрограмма «Обеспечение правопорядка на территории Старолещинского сельсовета Солнцевского района Курской области" </t>
  </si>
  <si>
    <t>Основное мероприятие "Обеспечение  общественной и личной безопасности  граждан на территории Старолещинского сельсовета Солнцевского района Курской области"</t>
  </si>
  <si>
    <t>Реализация мероприятий направленных на обеспечение правопорядка муниципального образования на территории Старолещинского сельсовета Солнцевского района Курской области</t>
  </si>
  <si>
    <t xml:space="preserve">Подпрограмма  «Снижение рисков и смягчение последствий чрезвычайных ситуаций природного и техногенного характера в Старолещинском сельсовете Солнцевского района Курской области»  </t>
  </si>
  <si>
    <t>Муниципальная программа «Защита населения и территории от чрезвычайных ситуаций,  обеспечение пожарной безопасности и безопасности людей на водных объектах в  Старолещинском сельсовете Солнцевского района Курской области»</t>
  </si>
  <si>
    <t>Подпрограмма "Уличное освещение в Старолещинском сельсовете Солнцевского района Курской области"</t>
  </si>
  <si>
    <t>Основное мероприятие "Реализация улично освещения в Старолещинском сельсовете Солнцевского района Курской области"</t>
  </si>
  <si>
    <t>Обеспечение населения уличным освещением в Старолещинском сельсовете Солнцевского района Курской области"</t>
  </si>
  <si>
    <t>Распределение бюджетных ассигнований по разделам, подразделам, целевым статьям (муниципальным программам муниципального образования «Старолещинское сельское поселение» Солнцевского муниципального района Курской области и непрограммным направлениям деятельности), группам видов расходов  классификации расходов бюджета  на 2025 год и на плановый период 2026 и 2027 годов</t>
  </si>
  <si>
    <t xml:space="preserve">к  Решению Собрания депутатов Старолещинского сельсовета Солнцевского района  Курской области  17.12.2024 года № 30/7 «О бюджете муниципального образования «Старолещинское сельское поселение» Солнцевского муниципального района Курской области на 2025 год и на плановый период  2026 и 2027 годов"
</t>
  </si>
  <si>
    <t>к  решению Собрания депутатов Старолещинского сельсовета Солнцевского района  Курской области   от ____.04.2025 года № _____ "О внесении изменений в решение Собрания депутатов Старолещинского сельсовета Солнцевского района  Курской области от 17.12.2024 года № 30/7 "О бюджете муниципального образования "Старолещинское сельское поселение" Солнцевского муниципального района Курской области на 2025 год и на плановый период  2026 и 2027 годов"</t>
  </si>
  <si>
    <t>01 1 02 С1410</t>
  </si>
  <si>
    <t>Осуществление строительного контроля по капитальному  ремонту  фасада здания дома культуры</t>
  </si>
  <si>
    <t>01 1 02 С1412</t>
  </si>
  <si>
    <t xml:space="preserve">Финансовое обеспечение мероприятий, связанных с ремонтом подводящей  сети водоснабжения  к  зданию дома культуры, расположенного по адресу:Курская область Солнцевский район,д.Большая Козьмодемьяновка,ул Молодежная,д.2  </t>
  </si>
</sst>
</file>

<file path=xl/styles.xml><?xml version="1.0" encoding="utf-8"?>
<styleSheet xmlns="http://schemas.openxmlformats.org/spreadsheetml/2006/main">
  <numFmts count="1">
    <numFmt numFmtId="164" formatCode="_-* #,##0.00\ _₽_-;\-* #,##0.00\ _₽_-;_-* &quot;-&quot;??\ _₽_-;_-@_-"/>
  </numFmts>
  <fonts count="17">
    <font>
      <sz val="11"/>
      <color theme="1"/>
      <name val="Calibri"/>
      <family val="2"/>
      <charset val="204"/>
      <scheme val="minor"/>
    </font>
    <font>
      <sz val="11"/>
      <name val="Times New Roman"/>
      <family val="1"/>
      <charset val="204"/>
    </font>
    <font>
      <b/>
      <sz val="11"/>
      <name val="Times New Roman"/>
      <family val="1"/>
      <charset val="204"/>
    </font>
    <font>
      <sz val="12"/>
      <color theme="1"/>
      <name val="Times New Roman"/>
      <family val="1"/>
      <charset val="204"/>
    </font>
    <font>
      <b/>
      <sz val="12"/>
      <color theme="1"/>
      <name val="Times New Roman"/>
      <family val="1"/>
      <charset val="204"/>
    </font>
    <font>
      <b/>
      <i/>
      <sz val="10"/>
      <color theme="1"/>
      <name val="Times New Roman"/>
      <family val="1"/>
      <charset val="204"/>
    </font>
    <font>
      <b/>
      <i/>
      <sz val="12"/>
      <color theme="1"/>
      <name val="Times New Roman"/>
      <family val="1"/>
      <charset val="204"/>
    </font>
    <font>
      <b/>
      <sz val="14"/>
      <color theme="1"/>
      <name val="Times New Roman"/>
      <family val="1"/>
      <charset val="204"/>
    </font>
    <font>
      <sz val="11"/>
      <color theme="1"/>
      <name val="Times New Roman"/>
      <family val="1"/>
      <charset val="204"/>
    </font>
    <font>
      <b/>
      <sz val="14"/>
      <name val="Times New Roman"/>
      <family val="1"/>
      <charset val="204"/>
    </font>
    <font>
      <b/>
      <sz val="10"/>
      <name val="Times New Roman"/>
      <family val="1"/>
      <charset val="204"/>
    </font>
    <font>
      <sz val="10"/>
      <name val="Times New Roman"/>
      <family val="1"/>
      <charset val="204"/>
    </font>
    <font>
      <b/>
      <i/>
      <sz val="10"/>
      <name val="Times New Roman"/>
      <family val="1"/>
      <charset val="204"/>
    </font>
    <font>
      <b/>
      <sz val="12"/>
      <name val="Times New Roman"/>
      <family val="1"/>
      <charset val="204"/>
    </font>
    <font>
      <b/>
      <i/>
      <sz val="12"/>
      <name val="Times New Roman"/>
      <family val="1"/>
      <charset val="204"/>
    </font>
    <font>
      <sz val="12"/>
      <name val="Arial Cyr"/>
      <charset val="204"/>
    </font>
    <font>
      <sz val="12"/>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5" fillId="0" borderId="0"/>
  </cellStyleXfs>
  <cellXfs count="38">
    <xf numFmtId="0" fontId="0" fillId="0" borderId="0" xfId="0"/>
    <xf numFmtId="0" fontId="1" fillId="2" borderId="0" xfId="0" applyFont="1" applyFill="1" applyAlignment="1">
      <alignment wrapText="1"/>
    </xf>
    <xf numFmtId="0" fontId="1" fillId="2" borderId="0" xfId="0" applyFont="1" applyFill="1" applyAlignment="1"/>
    <xf numFmtId="0" fontId="1" fillId="2" borderId="0" xfId="0" applyFont="1" applyFill="1" applyAlignment="1">
      <alignment horizontal="right"/>
    </xf>
    <xf numFmtId="3" fontId="2" fillId="2" borderId="0" xfId="0" applyNumberFormat="1" applyFont="1" applyFill="1" applyAlignment="1">
      <alignment horizontal="right"/>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top" wrapText="1"/>
    </xf>
    <xf numFmtId="49" fontId="4" fillId="0" borderId="1" xfId="0" applyNumberFormat="1" applyFont="1" applyBorder="1"/>
    <xf numFmtId="49" fontId="7" fillId="0" borderId="1" xfId="0" applyNumberFormat="1" applyFont="1" applyBorder="1"/>
    <xf numFmtId="0" fontId="8" fillId="0" borderId="0" xfId="0" applyFont="1"/>
    <xf numFmtId="0" fontId="3" fillId="0" borderId="0" xfId="0" applyFont="1"/>
    <xf numFmtId="0" fontId="9" fillId="0" borderId="2" xfId="0" applyFont="1" applyBorder="1" applyAlignment="1">
      <alignment vertical="top"/>
    </xf>
    <xf numFmtId="0" fontId="10" fillId="0" borderId="2" xfId="0" applyFont="1" applyBorder="1" applyAlignment="1">
      <alignment vertical="top" wrapText="1"/>
    </xf>
    <xf numFmtId="164" fontId="7" fillId="3" borderId="3" xfId="0" applyNumberFormat="1" applyFont="1" applyFill="1" applyBorder="1"/>
    <xf numFmtId="164" fontId="4" fillId="3" borderId="3" xfId="0" applyNumberFormat="1" applyFont="1" applyFill="1" applyBorder="1"/>
    <xf numFmtId="164" fontId="3" fillId="3" borderId="3" xfId="0" applyNumberFormat="1" applyFont="1" applyFill="1" applyBorder="1"/>
    <xf numFmtId="164" fontId="6" fillId="3" borderId="3" xfId="0" applyNumberFormat="1" applyFont="1" applyFill="1" applyBorder="1"/>
    <xf numFmtId="164" fontId="5" fillId="3" borderId="3" xfId="0" applyNumberFormat="1" applyFont="1" applyFill="1" applyBorder="1"/>
    <xf numFmtId="0" fontId="11" fillId="3" borderId="2" xfId="0" applyFont="1" applyFill="1" applyBorder="1" applyAlignment="1">
      <alignment vertical="top" wrapText="1"/>
    </xf>
    <xf numFmtId="49" fontId="3" fillId="3" borderId="1" xfId="0" applyNumberFormat="1" applyFont="1" applyFill="1" applyBorder="1"/>
    <xf numFmtId="0" fontId="10" fillId="3" borderId="2" xfId="0" applyFont="1" applyFill="1" applyBorder="1" applyAlignment="1">
      <alignment vertical="top" wrapText="1"/>
    </xf>
    <xf numFmtId="49" fontId="4" fillId="3" borderId="1" xfId="0" applyNumberFormat="1" applyFont="1" applyFill="1" applyBorder="1"/>
    <xf numFmtId="164" fontId="3" fillId="3" borderId="1" xfId="0" applyNumberFormat="1" applyFont="1" applyFill="1" applyBorder="1"/>
    <xf numFmtId="0" fontId="12" fillId="3" borderId="2" xfId="0" applyFont="1" applyFill="1" applyBorder="1" applyAlignment="1">
      <alignment vertical="top" wrapText="1"/>
    </xf>
    <xf numFmtId="49" fontId="6" fillId="3" borderId="1" xfId="0" applyNumberFormat="1" applyFont="1" applyFill="1" applyBorder="1"/>
    <xf numFmtId="0" fontId="13" fillId="3" borderId="2" xfId="0" applyFont="1" applyFill="1" applyBorder="1" applyAlignment="1">
      <alignment vertical="top" wrapText="1"/>
    </xf>
    <xf numFmtId="49" fontId="5" fillId="3" borderId="1" xfId="0" applyNumberFormat="1" applyFont="1" applyFill="1" applyBorder="1"/>
    <xf numFmtId="0" fontId="14" fillId="3" borderId="2" xfId="0" applyFont="1" applyFill="1" applyBorder="1" applyAlignment="1">
      <alignment vertical="top" wrapText="1"/>
    </xf>
    <xf numFmtId="49" fontId="16" fillId="3" borderId="1" xfId="1" applyNumberFormat="1" applyFont="1" applyFill="1" applyBorder="1" applyAlignment="1">
      <alignment horizontal="center" wrapText="1"/>
    </xf>
    <xf numFmtId="49" fontId="16" fillId="3" borderId="1" xfId="0" applyNumberFormat="1" applyFont="1" applyFill="1" applyBorder="1" applyAlignment="1">
      <alignment vertical="top" wrapText="1"/>
    </xf>
    <xf numFmtId="0" fontId="0" fillId="0" borderId="4" xfId="0" applyBorder="1" applyAlignment="1"/>
    <xf numFmtId="0" fontId="0" fillId="0" borderId="0" xfId="0" applyAlignment="1"/>
    <xf numFmtId="0" fontId="0" fillId="0" borderId="0" xfId="0" applyBorder="1" applyAlignment="1"/>
    <xf numFmtId="0" fontId="3" fillId="0" borderId="0" xfId="0" applyFont="1" applyAlignment="1">
      <alignment horizontal="center" wrapText="1"/>
    </xf>
    <xf numFmtId="0" fontId="3" fillId="0" borderId="0" xfId="0" applyFont="1" applyAlignment="1">
      <alignment vertical="top" wrapText="1"/>
    </xf>
    <xf numFmtId="0" fontId="3" fillId="0" borderId="0" xfId="0" applyFont="1" applyAlignment="1">
      <alignment wrapText="1"/>
    </xf>
    <xf numFmtId="0" fontId="8" fillId="0" borderId="0" xfId="0" applyFont="1" applyAlignment="1">
      <alignment wrapText="1"/>
    </xf>
  </cellXfs>
  <cellStyles count="2">
    <cellStyle name="Обычный" xfId="0" builtinId="0"/>
    <cellStyle name="Обычный_Лист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T119"/>
  <sheetViews>
    <sheetView tabSelected="1" view="pageBreakPreview" topLeftCell="A107" zoomScale="80" zoomScaleNormal="90" zoomScaleSheetLayoutView="80" workbookViewId="0">
      <selection activeCell="F109" sqref="F109"/>
    </sheetView>
  </sheetViews>
  <sheetFormatPr defaultRowHeight="15"/>
  <cols>
    <col min="1" max="1" width="33.140625" customWidth="1"/>
    <col min="4" max="4" width="17" customWidth="1"/>
    <col min="5" max="5" width="7.5703125" customWidth="1"/>
    <col min="6" max="6" width="22.140625" customWidth="1"/>
    <col min="7" max="7" width="21.42578125" customWidth="1"/>
    <col min="8" max="8" width="20.85546875" customWidth="1"/>
    <col min="11" max="11" width="10.28515625" customWidth="1"/>
  </cols>
  <sheetData>
    <row r="1" spans="1:11">
      <c r="D1" s="10"/>
      <c r="E1" s="10"/>
      <c r="F1" s="10" t="s">
        <v>96</v>
      </c>
      <c r="G1" s="10"/>
      <c r="H1" s="10"/>
    </row>
    <row r="2" spans="1:11" ht="76.5" customHeight="1">
      <c r="D2" s="37" t="s">
        <v>159</v>
      </c>
      <c r="E2" s="37"/>
      <c r="F2" s="37"/>
      <c r="G2" s="37"/>
      <c r="H2" s="37"/>
    </row>
    <row r="4" spans="1:11" ht="31.5" customHeight="1">
      <c r="A4" s="11"/>
      <c r="B4" s="11"/>
      <c r="C4" s="11"/>
      <c r="D4" s="11"/>
      <c r="E4" s="11"/>
      <c r="F4" s="36" t="s">
        <v>96</v>
      </c>
      <c r="G4" s="36"/>
      <c r="H4" s="36"/>
    </row>
    <row r="5" spans="1:11" ht="75.75" customHeight="1">
      <c r="A5" s="11"/>
      <c r="B5" s="11"/>
      <c r="C5" s="11"/>
      <c r="D5" s="35" t="s">
        <v>158</v>
      </c>
      <c r="E5" s="35"/>
      <c r="F5" s="35"/>
      <c r="G5" s="35"/>
      <c r="H5" s="35"/>
    </row>
    <row r="6" spans="1:11" ht="73.5" customHeight="1">
      <c r="A6" s="34" t="s">
        <v>157</v>
      </c>
      <c r="B6" s="34"/>
      <c r="C6" s="34"/>
      <c r="D6" s="34"/>
      <c r="E6" s="34"/>
      <c r="F6" s="34"/>
      <c r="G6" s="34"/>
      <c r="H6" s="34"/>
    </row>
    <row r="7" spans="1:11" ht="1.5" hidden="1" customHeight="1">
      <c r="A7" s="10"/>
      <c r="B7" s="10"/>
      <c r="C7" s="10"/>
      <c r="D7" s="10"/>
      <c r="E7" s="10"/>
      <c r="F7" s="10"/>
      <c r="G7" s="10"/>
      <c r="H7" s="10"/>
    </row>
    <row r="8" spans="1:11">
      <c r="A8" s="1"/>
      <c r="B8" s="2"/>
      <c r="C8" s="2"/>
      <c r="D8" s="2"/>
      <c r="E8" s="3"/>
      <c r="F8" s="4"/>
      <c r="G8" s="10"/>
      <c r="H8" s="10" t="s">
        <v>0</v>
      </c>
    </row>
    <row r="9" spans="1:11" ht="28.5">
      <c r="A9" s="5" t="s">
        <v>1</v>
      </c>
      <c r="B9" s="6" t="s">
        <v>2</v>
      </c>
      <c r="C9" s="6" t="s">
        <v>3</v>
      </c>
      <c r="D9" s="6" t="s">
        <v>4</v>
      </c>
      <c r="E9" s="6" t="s">
        <v>5</v>
      </c>
      <c r="F9" s="7" t="s">
        <v>140</v>
      </c>
      <c r="G9" s="7" t="s">
        <v>135</v>
      </c>
      <c r="H9" s="7" t="s">
        <v>141</v>
      </c>
      <c r="K9" s="14"/>
    </row>
    <row r="10" spans="1:11" ht="18.75">
      <c r="A10" s="12" t="s">
        <v>6</v>
      </c>
      <c r="B10" s="9"/>
      <c r="C10" s="9"/>
      <c r="D10" s="9"/>
      <c r="E10" s="9"/>
      <c r="F10" s="14">
        <f>F11+F57+F63+F76+F83+F94+F109</f>
        <v>14825765.26</v>
      </c>
      <c r="G10" s="14">
        <f>G11+G57+G63+G76+G83+G94+G109</f>
        <v>3865658</v>
      </c>
      <c r="H10" s="14">
        <f>H11+H57+H63+H76+H83+H94+H109</f>
        <v>3921979</v>
      </c>
      <c r="K10" s="15"/>
    </row>
    <row r="11" spans="1:11" ht="27" customHeight="1">
      <c r="A11" s="13" t="s">
        <v>7</v>
      </c>
      <c r="B11" s="8" t="s">
        <v>8</v>
      </c>
      <c r="C11" s="8" t="s">
        <v>9</v>
      </c>
      <c r="D11" s="8"/>
      <c r="E11" s="8"/>
      <c r="F11" s="15">
        <f>F12+F17+F42+F37</f>
        <v>7400292.2599999998</v>
      </c>
      <c r="G11" s="15">
        <f t="shared" ref="G11:H11" si="0">G12+G17+G42+G37</f>
        <v>3047493</v>
      </c>
      <c r="H11" s="15">
        <f t="shared" si="0"/>
        <v>3093890</v>
      </c>
    </row>
    <row r="12" spans="1:11" ht="58.5" customHeight="1">
      <c r="A12" s="21" t="s">
        <v>97</v>
      </c>
      <c r="B12" s="22" t="s">
        <v>8</v>
      </c>
      <c r="C12" s="22" t="s">
        <v>10</v>
      </c>
      <c r="D12" s="22"/>
      <c r="E12" s="22"/>
      <c r="F12" s="15">
        <f>F13</f>
        <v>878998</v>
      </c>
      <c r="G12" s="15">
        <f t="shared" ref="G12:H12" si="1">G13</f>
        <v>827806</v>
      </c>
      <c r="H12" s="15">
        <f t="shared" si="1"/>
        <v>827806</v>
      </c>
    </row>
    <row r="13" spans="1:11" ht="38.25" customHeight="1">
      <c r="A13" s="19" t="s">
        <v>11</v>
      </c>
      <c r="B13" s="20" t="s">
        <v>8</v>
      </c>
      <c r="C13" s="20" t="s">
        <v>10</v>
      </c>
      <c r="D13" s="20" t="s">
        <v>12</v>
      </c>
      <c r="E13" s="20"/>
      <c r="F13" s="16">
        <f>F14</f>
        <v>878998</v>
      </c>
      <c r="G13" s="16">
        <f t="shared" ref="G13:H13" si="2">G14</f>
        <v>827806</v>
      </c>
      <c r="H13" s="16">
        <f t="shared" si="2"/>
        <v>827806</v>
      </c>
    </row>
    <row r="14" spans="1:11" ht="24" customHeight="1">
      <c r="A14" s="19" t="s">
        <v>13</v>
      </c>
      <c r="B14" s="20" t="s">
        <v>8</v>
      </c>
      <c r="C14" s="20" t="s">
        <v>10</v>
      </c>
      <c r="D14" s="20" t="s">
        <v>14</v>
      </c>
      <c r="E14" s="20"/>
      <c r="F14" s="16">
        <f>F15</f>
        <v>878998</v>
      </c>
      <c r="G14" s="16">
        <f t="shared" ref="G14:H14" si="3">G15</f>
        <v>827806</v>
      </c>
      <c r="H14" s="16">
        <f t="shared" si="3"/>
        <v>827806</v>
      </c>
    </row>
    <row r="15" spans="1:11" ht="47.25" customHeight="1">
      <c r="A15" s="19" t="s">
        <v>15</v>
      </c>
      <c r="B15" s="20" t="s">
        <v>8</v>
      </c>
      <c r="C15" s="20" t="s">
        <v>10</v>
      </c>
      <c r="D15" s="20" t="s">
        <v>16</v>
      </c>
      <c r="E15" s="20"/>
      <c r="F15" s="16">
        <f>F16</f>
        <v>878998</v>
      </c>
      <c r="G15" s="16">
        <f t="shared" ref="G15:H15" si="4">G16</f>
        <v>827806</v>
      </c>
      <c r="H15" s="16">
        <f t="shared" si="4"/>
        <v>827806</v>
      </c>
    </row>
    <row r="16" spans="1:11" ht="97.5" customHeight="1">
      <c r="A16" s="19" t="s">
        <v>17</v>
      </c>
      <c r="B16" s="20" t="s">
        <v>8</v>
      </c>
      <c r="C16" s="20" t="s">
        <v>10</v>
      </c>
      <c r="D16" s="20" t="s">
        <v>16</v>
      </c>
      <c r="E16" s="20" t="s">
        <v>18</v>
      </c>
      <c r="F16" s="16">
        <v>878998</v>
      </c>
      <c r="G16" s="23">
        <v>827806</v>
      </c>
      <c r="H16" s="23">
        <v>827806</v>
      </c>
    </row>
    <row r="17" spans="1:8" ht="99" customHeight="1">
      <c r="A17" s="21" t="s">
        <v>98</v>
      </c>
      <c r="B17" s="22" t="s">
        <v>8</v>
      </c>
      <c r="C17" s="22" t="s">
        <v>19</v>
      </c>
      <c r="D17" s="22"/>
      <c r="E17" s="22"/>
      <c r="F17" s="15">
        <f>F18+F32</f>
        <v>2197271</v>
      </c>
      <c r="G17" s="15">
        <f>G18+G32</f>
        <v>1465086</v>
      </c>
      <c r="H17" s="15">
        <f t="shared" ref="H17" si="5">H18+H32</f>
        <v>1471460</v>
      </c>
    </row>
    <row r="18" spans="1:8" ht="33.75" customHeight="1">
      <c r="A18" s="21" t="s">
        <v>20</v>
      </c>
      <c r="B18" s="22" t="s">
        <v>8</v>
      </c>
      <c r="C18" s="22" t="s">
        <v>19</v>
      </c>
      <c r="D18" s="22" t="s">
        <v>21</v>
      </c>
      <c r="E18" s="22"/>
      <c r="F18" s="15">
        <f>F19</f>
        <v>2195751</v>
      </c>
      <c r="G18" s="15">
        <f>G19</f>
        <v>1463566</v>
      </c>
      <c r="H18" s="15">
        <f t="shared" ref="H18" si="6">H19</f>
        <v>1469940</v>
      </c>
    </row>
    <row r="19" spans="1:8" ht="60.75" customHeight="1">
      <c r="A19" s="19" t="s">
        <v>99</v>
      </c>
      <c r="B19" s="20" t="s">
        <v>8</v>
      </c>
      <c r="C19" s="20" t="s">
        <v>19</v>
      </c>
      <c r="D19" s="20" t="s">
        <v>22</v>
      </c>
      <c r="E19" s="20"/>
      <c r="F19" s="16">
        <f>F20+F24+F26+F28+F30</f>
        <v>2195751</v>
      </c>
      <c r="G19" s="16">
        <f>G20+G24+G26+G28+G30</f>
        <v>1463566</v>
      </c>
      <c r="H19" s="16">
        <f t="shared" ref="H19" si="7">H20+H24+H26+H28+H30</f>
        <v>1469940</v>
      </c>
    </row>
    <row r="20" spans="1:8" ht="48.75" customHeight="1">
      <c r="A20" s="19" t="s">
        <v>15</v>
      </c>
      <c r="B20" s="20" t="s">
        <v>8</v>
      </c>
      <c r="C20" s="20" t="s">
        <v>19</v>
      </c>
      <c r="D20" s="20" t="s">
        <v>23</v>
      </c>
      <c r="E20" s="20"/>
      <c r="F20" s="16">
        <f>F21+F23+F22</f>
        <v>1674491</v>
      </c>
      <c r="G20" s="16">
        <f>G21+G23+G22</f>
        <v>1463566</v>
      </c>
      <c r="H20" s="16">
        <f>H21+H23+H22</f>
        <v>1469940</v>
      </c>
    </row>
    <row r="21" spans="1:8" ht="99.75" customHeight="1">
      <c r="A21" s="19" t="s">
        <v>17</v>
      </c>
      <c r="B21" s="20" t="s">
        <v>8</v>
      </c>
      <c r="C21" s="20" t="s">
        <v>19</v>
      </c>
      <c r="D21" s="20" t="s">
        <v>23</v>
      </c>
      <c r="E21" s="20" t="s">
        <v>18</v>
      </c>
      <c r="F21" s="16">
        <v>1302427</v>
      </c>
      <c r="G21" s="23">
        <v>1232515</v>
      </c>
      <c r="H21" s="23">
        <v>1232515</v>
      </c>
    </row>
    <row r="22" spans="1:8" ht="46.5" customHeight="1">
      <c r="A22" s="19" t="s">
        <v>39</v>
      </c>
      <c r="B22" s="20" t="s">
        <v>8</v>
      </c>
      <c r="C22" s="20" t="s">
        <v>19</v>
      </c>
      <c r="D22" s="20" t="s">
        <v>23</v>
      </c>
      <c r="E22" s="20" t="s">
        <v>40</v>
      </c>
      <c r="F22" s="16">
        <v>365184</v>
      </c>
      <c r="G22" s="23">
        <v>225329</v>
      </c>
      <c r="H22" s="23">
        <v>225329</v>
      </c>
    </row>
    <row r="23" spans="1:8" ht="15.75">
      <c r="A23" s="19" t="s">
        <v>24</v>
      </c>
      <c r="B23" s="20" t="s">
        <v>8</v>
      </c>
      <c r="C23" s="20" t="s">
        <v>19</v>
      </c>
      <c r="D23" s="20" t="s">
        <v>23</v>
      </c>
      <c r="E23" s="20" t="s">
        <v>25</v>
      </c>
      <c r="F23" s="16">
        <v>6880</v>
      </c>
      <c r="G23" s="23">
        <f>12096-6374</f>
        <v>5722</v>
      </c>
      <c r="H23" s="23">
        <v>12096</v>
      </c>
    </row>
    <row r="24" spans="1:8" ht="59.25" customHeight="1">
      <c r="A24" s="19" t="s">
        <v>30</v>
      </c>
      <c r="B24" s="20" t="s">
        <v>8</v>
      </c>
      <c r="C24" s="20" t="s">
        <v>19</v>
      </c>
      <c r="D24" s="20" t="s">
        <v>27</v>
      </c>
      <c r="E24" s="20"/>
      <c r="F24" s="16">
        <f>F25</f>
        <v>4470</v>
      </c>
      <c r="G24" s="23">
        <f>G25</f>
        <v>0</v>
      </c>
      <c r="H24" s="23">
        <f>H25</f>
        <v>0</v>
      </c>
    </row>
    <row r="25" spans="1:8" ht="15.75">
      <c r="A25" s="19" t="s">
        <v>133</v>
      </c>
      <c r="B25" s="20" t="s">
        <v>8</v>
      </c>
      <c r="C25" s="20" t="s">
        <v>19</v>
      </c>
      <c r="D25" s="20" t="s">
        <v>27</v>
      </c>
      <c r="E25" s="20" t="s">
        <v>26</v>
      </c>
      <c r="F25" s="16">
        <v>4470</v>
      </c>
      <c r="G25" s="23"/>
      <c r="H25" s="23"/>
    </row>
    <row r="26" spans="1:8" ht="72.75" customHeight="1">
      <c r="A26" s="19" t="s">
        <v>31</v>
      </c>
      <c r="B26" s="20" t="s">
        <v>8</v>
      </c>
      <c r="C26" s="20" t="s">
        <v>19</v>
      </c>
      <c r="D26" s="20" t="s">
        <v>28</v>
      </c>
      <c r="E26" s="20"/>
      <c r="F26" s="16">
        <f>F27</f>
        <v>4470</v>
      </c>
      <c r="G26" s="23">
        <f>G27</f>
        <v>0</v>
      </c>
      <c r="H26" s="23">
        <f>H27</f>
        <v>0</v>
      </c>
    </row>
    <row r="27" spans="1:8" ht="15.75">
      <c r="A27" s="19" t="s">
        <v>134</v>
      </c>
      <c r="B27" s="20" t="s">
        <v>8</v>
      </c>
      <c r="C27" s="20" t="s">
        <v>19</v>
      </c>
      <c r="D27" s="20" t="s">
        <v>28</v>
      </c>
      <c r="E27" s="20" t="s">
        <v>26</v>
      </c>
      <c r="F27" s="16">
        <v>4470</v>
      </c>
      <c r="G27" s="23">
        <v>0</v>
      </c>
      <c r="H27" s="23">
        <v>0</v>
      </c>
    </row>
    <row r="28" spans="1:8" ht="151.5" customHeight="1">
      <c r="A28" s="19" t="s">
        <v>32</v>
      </c>
      <c r="B28" s="20" t="s">
        <v>8</v>
      </c>
      <c r="C28" s="20" t="s">
        <v>19</v>
      </c>
      <c r="D28" s="20" t="s">
        <v>29</v>
      </c>
      <c r="E28" s="20"/>
      <c r="F28" s="16">
        <f>F29</f>
        <v>256160</v>
      </c>
      <c r="G28" s="23">
        <f>G29</f>
        <v>0</v>
      </c>
      <c r="H28" s="23">
        <f>H29</f>
        <v>0</v>
      </c>
    </row>
    <row r="29" spans="1:8" ht="24.75" customHeight="1">
      <c r="A29" s="19" t="s">
        <v>134</v>
      </c>
      <c r="B29" s="20" t="s">
        <v>8</v>
      </c>
      <c r="C29" s="20" t="s">
        <v>19</v>
      </c>
      <c r="D29" s="20" t="s">
        <v>29</v>
      </c>
      <c r="E29" s="20" t="s">
        <v>26</v>
      </c>
      <c r="F29" s="16">
        <v>256160</v>
      </c>
      <c r="G29" s="23">
        <v>0</v>
      </c>
      <c r="H29" s="23">
        <v>0</v>
      </c>
    </row>
    <row r="30" spans="1:8" ht="81" customHeight="1">
      <c r="A30" s="19" t="s">
        <v>48</v>
      </c>
      <c r="B30" s="20" t="s">
        <v>8</v>
      </c>
      <c r="C30" s="20" t="s">
        <v>19</v>
      </c>
      <c r="D30" s="20" t="s">
        <v>47</v>
      </c>
      <c r="E30" s="20"/>
      <c r="F30" s="16">
        <f>F31</f>
        <v>256160</v>
      </c>
      <c r="G30" s="16">
        <f>G31</f>
        <v>0</v>
      </c>
      <c r="H30" s="16">
        <f>H31</f>
        <v>0</v>
      </c>
    </row>
    <row r="31" spans="1:8" ht="15.75">
      <c r="A31" s="19" t="s">
        <v>134</v>
      </c>
      <c r="B31" s="20" t="s">
        <v>8</v>
      </c>
      <c r="C31" s="20" t="s">
        <v>19</v>
      </c>
      <c r="D31" s="20" t="s">
        <v>47</v>
      </c>
      <c r="E31" s="20" t="s">
        <v>26</v>
      </c>
      <c r="F31" s="16">
        <v>256160</v>
      </c>
      <c r="G31" s="16">
        <v>0</v>
      </c>
      <c r="H31" s="16">
        <v>0</v>
      </c>
    </row>
    <row r="32" spans="1:8" ht="84.75" customHeight="1">
      <c r="A32" s="21" t="s">
        <v>101</v>
      </c>
      <c r="B32" s="22" t="s">
        <v>8</v>
      </c>
      <c r="C32" s="22" t="s">
        <v>19</v>
      </c>
      <c r="D32" s="22" t="s">
        <v>33</v>
      </c>
      <c r="E32" s="22"/>
      <c r="F32" s="15">
        <f>F33</f>
        <v>1520</v>
      </c>
      <c r="G32" s="15">
        <f t="shared" ref="G32:H32" si="8">G33</f>
        <v>1520</v>
      </c>
      <c r="H32" s="15">
        <f t="shared" si="8"/>
        <v>1520</v>
      </c>
    </row>
    <row r="33" spans="1:8" ht="74.25" customHeight="1">
      <c r="A33" s="19" t="s">
        <v>100</v>
      </c>
      <c r="B33" s="20" t="s">
        <v>8</v>
      </c>
      <c r="C33" s="20" t="s">
        <v>19</v>
      </c>
      <c r="D33" s="20" t="s">
        <v>34</v>
      </c>
      <c r="E33" s="20"/>
      <c r="F33" s="16">
        <f>F34</f>
        <v>1520</v>
      </c>
      <c r="G33" s="16">
        <f t="shared" ref="G33:H33" si="9">G34</f>
        <v>1520</v>
      </c>
      <c r="H33" s="16">
        <f t="shared" si="9"/>
        <v>1520</v>
      </c>
    </row>
    <row r="34" spans="1:8" ht="47.25" customHeight="1">
      <c r="A34" s="19" t="s">
        <v>36</v>
      </c>
      <c r="B34" s="20" t="s">
        <v>8</v>
      </c>
      <c r="C34" s="20" t="s">
        <v>19</v>
      </c>
      <c r="D34" s="20" t="s">
        <v>35</v>
      </c>
      <c r="E34" s="20"/>
      <c r="F34" s="16">
        <f>F35</f>
        <v>1520</v>
      </c>
      <c r="G34" s="16">
        <f t="shared" ref="G34:H34" si="10">G35</f>
        <v>1520</v>
      </c>
      <c r="H34" s="16">
        <f t="shared" si="10"/>
        <v>1520</v>
      </c>
    </row>
    <row r="35" spans="1:8" ht="33.75" customHeight="1">
      <c r="A35" s="19" t="s">
        <v>38</v>
      </c>
      <c r="B35" s="20" t="s">
        <v>8</v>
      </c>
      <c r="C35" s="20" t="s">
        <v>19</v>
      </c>
      <c r="D35" s="20" t="s">
        <v>37</v>
      </c>
      <c r="E35" s="20"/>
      <c r="F35" s="16">
        <f>F36</f>
        <v>1520</v>
      </c>
      <c r="G35" s="16">
        <f t="shared" ref="G35:H35" si="11">G36</f>
        <v>1520</v>
      </c>
      <c r="H35" s="16">
        <f t="shared" si="11"/>
        <v>1520</v>
      </c>
    </row>
    <row r="36" spans="1:8" ht="47.25" customHeight="1">
      <c r="A36" s="19" t="s">
        <v>39</v>
      </c>
      <c r="B36" s="20" t="s">
        <v>8</v>
      </c>
      <c r="C36" s="20" t="s">
        <v>19</v>
      </c>
      <c r="D36" s="20" t="s">
        <v>37</v>
      </c>
      <c r="E36" s="20" t="s">
        <v>40</v>
      </c>
      <c r="F36" s="16">
        <v>1520</v>
      </c>
      <c r="G36" s="23">
        <v>1520</v>
      </c>
      <c r="H36" s="23">
        <v>1520</v>
      </c>
    </row>
    <row r="37" spans="1:8" ht="25.5" customHeight="1">
      <c r="A37" s="21" t="s">
        <v>120</v>
      </c>
      <c r="B37" s="22" t="s">
        <v>8</v>
      </c>
      <c r="C37" s="22" t="s">
        <v>122</v>
      </c>
      <c r="D37" s="22"/>
      <c r="E37" s="22"/>
      <c r="F37" s="15">
        <f>F38</f>
        <v>5000</v>
      </c>
      <c r="G37" s="15">
        <f t="shared" ref="G37:H40" si="12">G38</f>
        <v>5000</v>
      </c>
      <c r="H37" s="15">
        <f t="shared" si="12"/>
        <v>5000</v>
      </c>
    </row>
    <row r="38" spans="1:8" ht="32.25" customHeight="1">
      <c r="A38" s="19" t="s">
        <v>121</v>
      </c>
      <c r="B38" s="29" t="s">
        <v>8</v>
      </c>
      <c r="C38" s="29" t="s">
        <v>122</v>
      </c>
      <c r="D38" s="29" t="s">
        <v>123</v>
      </c>
      <c r="E38" s="20"/>
      <c r="F38" s="16">
        <f>F39</f>
        <v>5000</v>
      </c>
      <c r="G38" s="16">
        <f t="shared" si="12"/>
        <v>5000</v>
      </c>
      <c r="H38" s="16">
        <f t="shared" si="12"/>
        <v>5000</v>
      </c>
    </row>
    <row r="39" spans="1:8" ht="24.75" customHeight="1">
      <c r="A39" s="30" t="s">
        <v>120</v>
      </c>
      <c r="B39" s="29" t="s">
        <v>8</v>
      </c>
      <c r="C39" s="29" t="s">
        <v>122</v>
      </c>
      <c r="D39" s="29" t="s">
        <v>124</v>
      </c>
      <c r="E39" s="29"/>
      <c r="F39" s="16">
        <f>F40</f>
        <v>5000</v>
      </c>
      <c r="G39" s="16">
        <f t="shared" si="12"/>
        <v>5000</v>
      </c>
      <c r="H39" s="16">
        <f t="shared" si="12"/>
        <v>5000</v>
      </c>
    </row>
    <row r="40" spans="1:8" ht="31.5" customHeight="1">
      <c r="A40" s="30" t="s">
        <v>125</v>
      </c>
      <c r="B40" s="29" t="s">
        <v>8</v>
      </c>
      <c r="C40" s="29" t="s">
        <v>122</v>
      </c>
      <c r="D40" s="29" t="s">
        <v>126</v>
      </c>
      <c r="E40" s="29"/>
      <c r="F40" s="16">
        <f>F41</f>
        <v>5000</v>
      </c>
      <c r="G40" s="16">
        <f t="shared" si="12"/>
        <v>5000</v>
      </c>
      <c r="H40" s="16">
        <f t="shared" si="12"/>
        <v>5000</v>
      </c>
    </row>
    <row r="41" spans="1:8" ht="26.25" customHeight="1">
      <c r="A41" s="30" t="s">
        <v>24</v>
      </c>
      <c r="B41" s="29" t="s">
        <v>8</v>
      </c>
      <c r="C41" s="29" t="s">
        <v>122</v>
      </c>
      <c r="D41" s="29" t="s">
        <v>126</v>
      </c>
      <c r="E41" s="29" t="s">
        <v>25</v>
      </c>
      <c r="F41" s="16">
        <v>5000</v>
      </c>
      <c r="G41" s="16">
        <v>5000</v>
      </c>
      <c r="H41" s="16">
        <v>5000</v>
      </c>
    </row>
    <row r="42" spans="1:8" ht="36" customHeight="1">
      <c r="A42" s="21" t="s">
        <v>42</v>
      </c>
      <c r="B42" s="22" t="s">
        <v>8</v>
      </c>
      <c r="C42" s="22" t="s">
        <v>41</v>
      </c>
      <c r="D42" s="22"/>
      <c r="E42" s="22"/>
      <c r="F42" s="15">
        <f>F43+F53+F48</f>
        <v>4319023.26</v>
      </c>
      <c r="G42" s="15">
        <f>G43+G53+G48</f>
        <v>749601</v>
      </c>
      <c r="H42" s="15">
        <f>H43+H53+H48</f>
        <v>789624</v>
      </c>
    </row>
    <row r="43" spans="1:8" ht="67.5">
      <c r="A43" s="24" t="s">
        <v>148</v>
      </c>
      <c r="B43" s="25" t="s">
        <v>8</v>
      </c>
      <c r="C43" s="25" t="s">
        <v>41</v>
      </c>
      <c r="D43" s="25" t="s">
        <v>43</v>
      </c>
      <c r="E43" s="25"/>
      <c r="F43" s="17">
        <f>F44</f>
        <v>1000</v>
      </c>
      <c r="G43" s="17">
        <f>G44</f>
        <v>1000</v>
      </c>
      <c r="H43" s="17">
        <f t="shared" ref="H43" si="13">H44</f>
        <v>1000</v>
      </c>
    </row>
    <row r="44" spans="1:8" ht="63" customHeight="1">
      <c r="A44" s="19" t="s">
        <v>149</v>
      </c>
      <c r="B44" s="20" t="s">
        <v>8</v>
      </c>
      <c r="C44" s="20" t="s">
        <v>41</v>
      </c>
      <c r="D44" s="20" t="s">
        <v>44</v>
      </c>
      <c r="E44" s="20"/>
      <c r="F44" s="16">
        <f>F45</f>
        <v>1000</v>
      </c>
      <c r="G44" s="16">
        <f t="shared" ref="G44:H44" si="14">G45</f>
        <v>1000</v>
      </c>
      <c r="H44" s="16">
        <f t="shared" si="14"/>
        <v>1000</v>
      </c>
    </row>
    <row r="45" spans="1:8" ht="75.75" customHeight="1">
      <c r="A45" s="19" t="s">
        <v>150</v>
      </c>
      <c r="B45" s="20" t="s">
        <v>8</v>
      </c>
      <c r="C45" s="20" t="s">
        <v>41</v>
      </c>
      <c r="D45" s="20" t="s">
        <v>45</v>
      </c>
      <c r="E45" s="20"/>
      <c r="F45" s="16">
        <f>F46</f>
        <v>1000</v>
      </c>
      <c r="G45" s="16">
        <f t="shared" ref="G45:H45" si="15">G46</f>
        <v>1000</v>
      </c>
      <c r="H45" s="16">
        <f t="shared" si="15"/>
        <v>1000</v>
      </c>
    </row>
    <row r="46" spans="1:8" ht="87" customHeight="1">
      <c r="A46" s="19" t="s">
        <v>151</v>
      </c>
      <c r="B46" s="20" t="s">
        <v>8</v>
      </c>
      <c r="C46" s="20" t="s">
        <v>41</v>
      </c>
      <c r="D46" s="20" t="s">
        <v>46</v>
      </c>
      <c r="E46" s="20"/>
      <c r="F46" s="16">
        <f>F47</f>
        <v>1000</v>
      </c>
      <c r="G46" s="16">
        <f t="shared" ref="G46:H46" si="16">G47</f>
        <v>1000</v>
      </c>
      <c r="H46" s="16">
        <f t="shared" si="16"/>
        <v>1000</v>
      </c>
    </row>
    <row r="47" spans="1:8" ht="48" customHeight="1">
      <c r="A47" s="19" t="s">
        <v>39</v>
      </c>
      <c r="B47" s="20" t="s">
        <v>8</v>
      </c>
      <c r="C47" s="20" t="s">
        <v>41</v>
      </c>
      <c r="D47" s="20" t="s">
        <v>46</v>
      </c>
      <c r="E47" s="20" t="s">
        <v>40</v>
      </c>
      <c r="F47" s="16">
        <v>1000</v>
      </c>
      <c r="G47" s="23">
        <v>1000</v>
      </c>
      <c r="H47" s="23">
        <v>1000</v>
      </c>
    </row>
    <row r="48" spans="1:8" ht="67.5" customHeight="1">
      <c r="A48" s="24" t="s">
        <v>50</v>
      </c>
      <c r="B48" s="25" t="s">
        <v>8</v>
      </c>
      <c r="C48" s="25" t="s">
        <v>41</v>
      </c>
      <c r="D48" s="25" t="s">
        <v>49</v>
      </c>
      <c r="E48" s="25"/>
      <c r="F48" s="17">
        <f>F49</f>
        <v>4189507.26</v>
      </c>
      <c r="G48" s="17">
        <f>G49</f>
        <v>727101</v>
      </c>
      <c r="H48" s="17">
        <f t="shared" ref="H48" si="17">H49</f>
        <v>767124</v>
      </c>
    </row>
    <row r="49" spans="1:8" ht="34.5" customHeight="1">
      <c r="A49" s="19" t="s">
        <v>52</v>
      </c>
      <c r="B49" s="20" t="s">
        <v>8</v>
      </c>
      <c r="C49" s="20" t="s">
        <v>41</v>
      </c>
      <c r="D49" s="20" t="s">
        <v>51</v>
      </c>
      <c r="E49" s="20"/>
      <c r="F49" s="16">
        <f>F50</f>
        <v>4189507.26</v>
      </c>
      <c r="G49" s="16">
        <f t="shared" ref="G49:H49" si="18">G50</f>
        <v>727101</v>
      </c>
      <c r="H49" s="16">
        <f t="shared" si="18"/>
        <v>767124</v>
      </c>
    </row>
    <row r="50" spans="1:8" ht="47.25" customHeight="1">
      <c r="A50" s="19" t="s">
        <v>54</v>
      </c>
      <c r="B50" s="20" t="s">
        <v>8</v>
      </c>
      <c r="C50" s="20" t="s">
        <v>41</v>
      </c>
      <c r="D50" s="20" t="s">
        <v>53</v>
      </c>
      <c r="E50" s="20"/>
      <c r="F50" s="16">
        <f>F51+F52</f>
        <v>4189507.26</v>
      </c>
      <c r="G50" s="16">
        <f t="shared" ref="G50:H50" si="19">G51+G52</f>
        <v>727101</v>
      </c>
      <c r="H50" s="16">
        <f t="shared" si="19"/>
        <v>767124</v>
      </c>
    </row>
    <row r="51" spans="1:8" ht="47.25" customHeight="1">
      <c r="A51" s="19" t="s">
        <v>39</v>
      </c>
      <c r="B51" s="20" t="s">
        <v>8</v>
      </c>
      <c r="C51" s="20" t="s">
        <v>41</v>
      </c>
      <c r="D51" s="20" t="s">
        <v>53</v>
      </c>
      <c r="E51" s="20" t="s">
        <v>40</v>
      </c>
      <c r="F51" s="16">
        <v>1100453</v>
      </c>
      <c r="G51" s="23">
        <v>650051</v>
      </c>
      <c r="H51" s="23">
        <v>690074</v>
      </c>
    </row>
    <row r="52" spans="1:8" ht="15.75">
      <c r="A52" s="19" t="s">
        <v>24</v>
      </c>
      <c r="B52" s="20" t="s">
        <v>8</v>
      </c>
      <c r="C52" s="20" t="s">
        <v>41</v>
      </c>
      <c r="D52" s="20" t="s">
        <v>53</v>
      </c>
      <c r="E52" s="20" t="s">
        <v>25</v>
      </c>
      <c r="F52" s="16">
        <f>60840+5078+250000+2773136.26</f>
        <v>3089054.26</v>
      </c>
      <c r="G52" s="23">
        <f>77050</f>
        <v>77050</v>
      </c>
      <c r="H52" s="23">
        <f>77050</f>
        <v>77050</v>
      </c>
    </row>
    <row r="53" spans="1:8" ht="27">
      <c r="A53" s="24" t="s">
        <v>58</v>
      </c>
      <c r="B53" s="25" t="s">
        <v>8</v>
      </c>
      <c r="C53" s="25" t="s">
        <v>41</v>
      </c>
      <c r="D53" s="25" t="s">
        <v>59</v>
      </c>
      <c r="E53" s="25"/>
      <c r="F53" s="16">
        <f>F54</f>
        <v>128516</v>
      </c>
      <c r="G53" s="16">
        <f>G54</f>
        <v>21500</v>
      </c>
      <c r="H53" s="16">
        <f t="shared" ref="G53:H55" si="20">H54</f>
        <v>21500</v>
      </c>
    </row>
    <row r="54" spans="1:8" ht="32.25" customHeight="1">
      <c r="A54" s="19" t="s">
        <v>60</v>
      </c>
      <c r="B54" s="20" t="s">
        <v>8</v>
      </c>
      <c r="C54" s="20" t="s">
        <v>41</v>
      </c>
      <c r="D54" s="20" t="s">
        <v>61</v>
      </c>
      <c r="E54" s="20"/>
      <c r="F54" s="16">
        <f>F55</f>
        <v>128516</v>
      </c>
      <c r="G54" s="16">
        <f t="shared" si="20"/>
        <v>21500</v>
      </c>
      <c r="H54" s="16">
        <f t="shared" si="20"/>
        <v>21500</v>
      </c>
    </row>
    <row r="55" spans="1:8" ht="38.25">
      <c r="A55" s="19" t="s">
        <v>103</v>
      </c>
      <c r="B55" s="20" t="s">
        <v>8</v>
      </c>
      <c r="C55" s="20" t="s">
        <v>41</v>
      </c>
      <c r="D55" s="20" t="s">
        <v>102</v>
      </c>
      <c r="E55" s="20"/>
      <c r="F55" s="16">
        <f>F56</f>
        <v>128516</v>
      </c>
      <c r="G55" s="16">
        <f t="shared" si="20"/>
        <v>21500</v>
      </c>
      <c r="H55" s="16">
        <f t="shared" si="20"/>
        <v>21500</v>
      </c>
    </row>
    <row r="56" spans="1:8" ht="44.25" customHeight="1">
      <c r="A56" s="19" t="s">
        <v>39</v>
      </c>
      <c r="B56" s="20" t="s">
        <v>8</v>
      </c>
      <c r="C56" s="20" t="s">
        <v>41</v>
      </c>
      <c r="D56" s="20" t="s">
        <v>102</v>
      </c>
      <c r="E56" s="20" t="s">
        <v>40</v>
      </c>
      <c r="F56" s="16">
        <v>128516</v>
      </c>
      <c r="G56" s="16">
        <v>21500</v>
      </c>
      <c r="H56" s="16">
        <v>21500</v>
      </c>
    </row>
    <row r="57" spans="1:8" ht="23.25" customHeight="1">
      <c r="A57" s="26" t="s">
        <v>55</v>
      </c>
      <c r="B57" s="22" t="s">
        <v>10</v>
      </c>
      <c r="C57" s="22" t="s">
        <v>9</v>
      </c>
      <c r="D57" s="22"/>
      <c r="E57" s="22"/>
      <c r="F57" s="15">
        <f>F58</f>
        <v>162625</v>
      </c>
      <c r="G57" s="15">
        <f t="shared" ref="G57:H60" si="21">G58</f>
        <v>177537</v>
      </c>
      <c r="H57" s="15">
        <f t="shared" si="21"/>
        <v>183781</v>
      </c>
    </row>
    <row r="58" spans="1:8" ht="33" customHeight="1">
      <c r="A58" s="19" t="s">
        <v>56</v>
      </c>
      <c r="B58" s="20" t="s">
        <v>10</v>
      </c>
      <c r="C58" s="20" t="s">
        <v>57</v>
      </c>
      <c r="D58" s="20"/>
      <c r="E58" s="20"/>
      <c r="F58" s="16">
        <f>F59</f>
        <v>162625</v>
      </c>
      <c r="G58" s="16">
        <f t="shared" si="21"/>
        <v>177537</v>
      </c>
      <c r="H58" s="16">
        <f t="shared" si="21"/>
        <v>183781</v>
      </c>
    </row>
    <row r="59" spans="1:8" ht="30.75" customHeight="1">
      <c r="A59" s="19" t="s">
        <v>58</v>
      </c>
      <c r="B59" s="20" t="s">
        <v>10</v>
      </c>
      <c r="C59" s="20" t="s">
        <v>57</v>
      </c>
      <c r="D59" s="20" t="s">
        <v>59</v>
      </c>
      <c r="E59" s="20"/>
      <c r="F59" s="16">
        <f>F60</f>
        <v>162625</v>
      </c>
      <c r="G59" s="16">
        <f t="shared" si="21"/>
        <v>177537</v>
      </c>
      <c r="H59" s="16">
        <f t="shared" si="21"/>
        <v>183781</v>
      </c>
    </row>
    <row r="60" spans="1:8" ht="32.25" customHeight="1">
      <c r="A60" s="19" t="s">
        <v>60</v>
      </c>
      <c r="B60" s="20" t="s">
        <v>10</v>
      </c>
      <c r="C60" s="20" t="s">
        <v>57</v>
      </c>
      <c r="D60" s="20" t="s">
        <v>61</v>
      </c>
      <c r="E60" s="20"/>
      <c r="F60" s="16">
        <f>F61</f>
        <v>162625</v>
      </c>
      <c r="G60" s="16">
        <f t="shared" si="21"/>
        <v>177537</v>
      </c>
      <c r="H60" s="16">
        <f t="shared" si="21"/>
        <v>183781</v>
      </c>
    </row>
    <row r="61" spans="1:8" ht="50.25" customHeight="1">
      <c r="A61" s="19" t="s">
        <v>63</v>
      </c>
      <c r="B61" s="20" t="s">
        <v>10</v>
      </c>
      <c r="C61" s="20" t="s">
        <v>57</v>
      </c>
      <c r="D61" s="20" t="s">
        <v>62</v>
      </c>
      <c r="E61" s="20"/>
      <c r="F61" s="16">
        <f>F62</f>
        <v>162625</v>
      </c>
      <c r="G61" s="16">
        <f>G62</f>
        <v>177537</v>
      </c>
      <c r="H61" s="16">
        <f>H62</f>
        <v>183781</v>
      </c>
    </row>
    <row r="62" spans="1:8" ht="91.5" customHeight="1">
      <c r="A62" s="19" t="s">
        <v>17</v>
      </c>
      <c r="B62" s="20" t="s">
        <v>10</v>
      </c>
      <c r="C62" s="20" t="s">
        <v>57</v>
      </c>
      <c r="D62" s="20" t="s">
        <v>62</v>
      </c>
      <c r="E62" s="20" t="s">
        <v>18</v>
      </c>
      <c r="F62" s="16">
        <v>162625</v>
      </c>
      <c r="G62" s="23">
        <v>177537</v>
      </c>
      <c r="H62" s="23">
        <v>183781</v>
      </c>
    </row>
    <row r="63" spans="1:8" ht="53.25" customHeight="1">
      <c r="A63" s="26" t="s">
        <v>64</v>
      </c>
      <c r="B63" s="22" t="s">
        <v>57</v>
      </c>
      <c r="C63" s="22" t="s">
        <v>9</v>
      </c>
      <c r="D63" s="22"/>
      <c r="E63" s="22"/>
      <c r="F63" s="15">
        <f>F64+F70</f>
        <v>53155</v>
      </c>
      <c r="G63" s="15">
        <f>G64+G70</f>
        <v>30350</v>
      </c>
      <c r="H63" s="15">
        <f>H64+H70</f>
        <v>30350</v>
      </c>
    </row>
    <row r="64" spans="1:8" ht="15.75">
      <c r="A64" s="24" t="s">
        <v>70</v>
      </c>
      <c r="B64" s="25" t="s">
        <v>57</v>
      </c>
      <c r="C64" s="25" t="s">
        <v>65</v>
      </c>
      <c r="D64" s="25"/>
      <c r="E64" s="25"/>
      <c r="F64" s="17">
        <f>F65</f>
        <v>15000</v>
      </c>
      <c r="G64" s="17">
        <f t="shared" ref="G64:H68" si="22">G65</f>
        <v>1000</v>
      </c>
      <c r="H64" s="17">
        <f t="shared" si="22"/>
        <v>1000</v>
      </c>
    </row>
    <row r="65" spans="1:8" ht="84" customHeight="1">
      <c r="A65" s="19" t="s">
        <v>112</v>
      </c>
      <c r="B65" s="20" t="s">
        <v>57</v>
      </c>
      <c r="C65" s="20" t="s">
        <v>65</v>
      </c>
      <c r="D65" s="20" t="s">
        <v>66</v>
      </c>
      <c r="E65" s="20"/>
      <c r="F65" s="16">
        <f>F66</f>
        <v>15000</v>
      </c>
      <c r="G65" s="16">
        <f>G66</f>
        <v>1000</v>
      </c>
      <c r="H65" s="16">
        <f>H66</f>
        <v>1000</v>
      </c>
    </row>
    <row r="66" spans="1:8" ht="107.25" customHeight="1">
      <c r="A66" s="19" t="s">
        <v>152</v>
      </c>
      <c r="B66" s="20" t="s">
        <v>57</v>
      </c>
      <c r="C66" s="20" t="s">
        <v>65</v>
      </c>
      <c r="D66" s="20" t="s">
        <v>67</v>
      </c>
      <c r="E66" s="20"/>
      <c r="F66" s="16">
        <f>F67</f>
        <v>15000</v>
      </c>
      <c r="G66" s="16">
        <f t="shared" si="22"/>
        <v>1000</v>
      </c>
      <c r="H66" s="16">
        <f t="shared" si="22"/>
        <v>1000</v>
      </c>
    </row>
    <row r="67" spans="1:8" ht="83.25" customHeight="1">
      <c r="A67" s="19" t="s">
        <v>71</v>
      </c>
      <c r="B67" s="20" t="s">
        <v>57</v>
      </c>
      <c r="C67" s="20" t="s">
        <v>65</v>
      </c>
      <c r="D67" s="20" t="s">
        <v>68</v>
      </c>
      <c r="E67" s="20"/>
      <c r="F67" s="16">
        <f>F68</f>
        <v>15000</v>
      </c>
      <c r="G67" s="16">
        <f t="shared" si="22"/>
        <v>1000</v>
      </c>
      <c r="H67" s="16">
        <f t="shared" si="22"/>
        <v>1000</v>
      </c>
    </row>
    <row r="68" spans="1:8" ht="86.25" customHeight="1">
      <c r="A68" s="19" t="s">
        <v>72</v>
      </c>
      <c r="B68" s="20" t="s">
        <v>57</v>
      </c>
      <c r="C68" s="20" t="s">
        <v>65</v>
      </c>
      <c r="D68" s="20" t="s">
        <v>69</v>
      </c>
      <c r="E68" s="20"/>
      <c r="F68" s="16">
        <f>F69</f>
        <v>15000</v>
      </c>
      <c r="G68" s="16">
        <f t="shared" si="22"/>
        <v>1000</v>
      </c>
      <c r="H68" s="16">
        <f t="shared" si="22"/>
        <v>1000</v>
      </c>
    </row>
    <row r="69" spans="1:8" ht="42.75" customHeight="1">
      <c r="A69" s="19" t="s">
        <v>39</v>
      </c>
      <c r="B69" s="20" t="s">
        <v>57</v>
      </c>
      <c r="C69" s="20" t="s">
        <v>65</v>
      </c>
      <c r="D69" s="20" t="s">
        <v>69</v>
      </c>
      <c r="E69" s="20" t="s">
        <v>40</v>
      </c>
      <c r="F69" s="16">
        <v>15000</v>
      </c>
      <c r="G69" s="23">
        <v>1000</v>
      </c>
      <c r="H69" s="23">
        <v>1000</v>
      </c>
    </row>
    <row r="70" spans="1:8" ht="75.75" customHeight="1">
      <c r="A70" s="24" t="s">
        <v>74</v>
      </c>
      <c r="B70" s="25" t="s">
        <v>57</v>
      </c>
      <c r="C70" s="25" t="s">
        <v>73</v>
      </c>
      <c r="D70" s="25"/>
      <c r="E70" s="25"/>
      <c r="F70" s="17">
        <f>F71</f>
        <v>38155</v>
      </c>
      <c r="G70" s="17">
        <f t="shared" ref="G70:H74" si="23">G71</f>
        <v>29350</v>
      </c>
      <c r="H70" s="17">
        <f t="shared" si="23"/>
        <v>29350</v>
      </c>
    </row>
    <row r="71" spans="1:8" ht="125.25" customHeight="1">
      <c r="A71" s="19" t="s">
        <v>153</v>
      </c>
      <c r="B71" s="20" t="s">
        <v>57</v>
      </c>
      <c r="C71" s="20" t="s">
        <v>73</v>
      </c>
      <c r="D71" s="20" t="s">
        <v>66</v>
      </c>
      <c r="E71" s="20"/>
      <c r="F71" s="16">
        <f>F72</f>
        <v>38155</v>
      </c>
      <c r="G71" s="16">
        <f t="shared" si="23"/>
        <v>29350</v>
      </c>
      <c r="H71" s="16">
        <f t="shared" si="23"/>
        <v>29350</v>
      </c>
    </row>
    <row r="72" spans="1:8" ht="96.75" customHeight="1">
      <c r="A72" s="19" t="s">
        <v>104</v>
      </c>
      <c r="B72" s="20" t="s">
        <v>57</v>
      </c>
      <c r="C72" s="20" t="s">
        <v>73</v>
      </c>
      <c r="D72" s="20" t="s">
        <v>75</v>
      </c>
      <c r="E72" s="20"/>
      <c r="F72" s="16">
        <f>F73</f>
        <v>38155</v>
      </c>
      <c r="G72" s="16">
        <f t="shared" si="23"/>
        <v>29350</v>
      </c>
      <c r="H72" s="16">
        <f t="shared" si="23"/>
        <v>29350</v>
      </c>
    </row>
    <row r="73" spans="1:8" ht="46.5" customHeight="1">
      <c r="A73" s="19" t="s">
        <v>78</v>
      </c>
      <c r="B73" s="20" t="s">
        <v>57</v>
      </c>
      <c r="C73" s="20" t="s">
        <v>73</v>
      </c>
      <c r="D73" s="20" t="s">
        <v>76</v>
      </c>
      <c r="E73" s="20"/>
      <c r="F73" s="16">
        <f>F74</f>
        <v>38155</v>
      </c>
      <c r="G73" s="16">
        <f t="shared" si="23"/>
        <v>29350</v>
      </c>
      <c r="H73" s="16">
        <f t="shared" si="23"/>
        <v>29350</v>
      </c>
    </row>
    <row r="74" spans="1:8" ht="63" customHeight="1">
      <c r="A74" s="19" t="s">
        <v>79</v>
      </c>
      <c r="B74" s="20" t="s">
        <v>57</v>
      </c>
      <c r="C74" s="20" t="s">
        <v>73</v>
      </c>
      <c r="D74" s="20" t="s">
        <v>77</v>
      </c>
      <c r="E74" s="20"/>
      <c r="F74" s="16">
        <f>F75</f>
        <v>38155</v>
      </c>
      <c r="G74" s="16">
        <f t="shared" si="23"/>
        <v>29350</v>
      </c>
      <c r="H74" s="16">
        <f t="shared" si="23"/>
        <v>29350</v>
      </c>
    </row>
    <row r="75" spans="1:8" ht="47.25" customHeight="1">
      <c r="A75" s="19" t="s">
        <v>39</v>
      </c>
      <c r="B75" s="20" t="s">
        <v>57</v>
      </c>
      <c r="C75" s="20" t="s">
        <v>73</v>
      </c>
      <c r="D75" s="20" t="s">
        <v>77</v>
      </c>
      <c r="E75" s="20" t="s">
        <v>40</v>
      </c>
      <c r="F75" s="16">
        <v>38155</v>
      </c>
      <c r="G75" s="23">
        <v>29350</v>
      </c>
      <c r="H75" s="23">
        <v>29350</v>
      </c>
    </row>
    <row r="76" spans="1:8" ht="15.75">
      <c r="A76" s="21" t="s">
        <v>80</v>
      </c>
      <c r="B76" s="22" t="s">
        <v>19</v>
      </c>
      <c r="C76" s="22" t="s">
        <v>9</v>
      </c>
      <c r="D76" s="22"/>
      <c r="E76" s="22"/>
      <c r="F76" s="15">
        <f>F77</f>
        <v>10000</v>
      </c>
      <c r="G76" s="15">
        <f t="shared" ref="G76:H76" si="24">G77</f>
        <v>1000</v>
      </c>
      <c r="H76" s="15">
        <f t="shared" si="24"/>
        <v>1000</v>
      </c>
    </row>
    <row r="77" spans="1:8" ht="37.5" customHeight="1">
      <c r="A77" s="21" t="s">
        <v>81</v>
      </c>
      <c r="B77" s="22" t="s">
        <v>19</v>
      </c>
      <c r="C77" s="22" t="s">
        <v>82</v>
      </c>
      <c r="D77" s="22"/>
      <c r="E77" s="22"/>
      <c r="F77" s="15">
        <f t="shared" ref="F77:F81" si="25">F78</f>
        <v>10000</v>
      </c>
      <c r="G77" s="15">
        <f t="shared" ref="G77:H81" si="26">G78</f>
        <v>1000</v>
      </c>
      <c r="H77" s="15">
        <f t="shared" si="26"/>
        <v>1000</v>
      </c>
    </row>
    <row r="78" spans="1:8" ht="73.5" customHeight="1">
      <c r="A78" s="19" t="s">
        <v>138</v>
      </c>
      <c r="B78" s="20" t="s">
        <v>19</v>
      </c>
      <c r="C78" s="20" t="s">
        <v>82</v>
      </c>
      <c r="D78" s="20" t="s">
        <v>83</v>
      </c>
      <c r="E78" s="20"/>
      <c r="F78" s="16">
        <f t="shared" si="25"/>
        <v>10000</v>
      </c>
      <c r="G78" s="16">
        <f t="shared" si="26"/>
        <v>1000</v>
      </c>
      <c r="H78" s="16">
        <f t="shared" si="26"/>
        <v>1000</v>
      </c>
    </row>
    <row r="79" spans="1:8" ht="47.25" customHeight="1">
      <c r="A79" s="19" t="s">
        <v>113</v>
      </c>
      <c r="B79" s="20" t="s">
        <v>19</v>
      </c>
      <c r="C79" s="20" t="s">
        <v>82</v>
      </c>
      <c r="D79" s="20" t="s">
        <v>84</v>
      </c>
      <c r="E79" s="20"/>
      <c r="F79" s="16">
        <f t="shared" si="25"/>
        <v>10000</v>
      </c>
      <c r="G79" s="16">
        <f t="shared" si="26"/>
        <v>1000</v>
      </c>
      <c r="H79" s="16">
        <f t="shared" si="26"/>
        <v>1000</v>
      </c>
    </row>
    <row r="80" spans="1:8" ht="111" customHeight="1">
      <c r="A80" s="19" t="s">
        <v>87</v>
      </c>
      <c r="B80" s="20" t="s">
        <v>19</v>
      </c>
      <c r="C80" s="20" t="s">
        <v>82</v>
      </c>
      <c r="D80" s="20" t="s">
        <v>85</v>
      </c>
      <c r="E80" s="20"/>
      <c r="F80" s="16">
        <f t="shared" si="25"/>
        <v>10000</v>
      </c>
      <c r="G80" s="16">
        <f t="shared" si="26"/>
        <v>1000</v>
      </c>
      <c r="H80" s="16">
        <f t="shared" si="26"/>
        <v>1000</v>
      </c>
    </row>
    <row r="81" spans="1:8" ht="84" customHeight="1">
      <c r="A81" s="19" t="s">
        <v>114</v>
      </c>
      <c r="B81" s="20" t="s">
        <v>19</v>
      </c>
      <c r="C81" s="20" t="s">
        <v>82</v>
      </c>
      <c r="D81" s="20" t="s">
        <v>86</v>
      </c>
      <c r="E81" s="20"/>
      <c r="F81" s="16">
        <f t="shared" si="25"/>
        <v>10000</v>
      </c>
      <c r="G81" s="16">
        <f t="shared" si="26"/>
        <v>1000</v>
      </c>
      <c r="H81" s="16">
        <f t="shared" si="26"/>
        <v>1000</v>
      </c>
    </row>
    <row r="82" spans="1:8" ht="48.75" customHeight="1">
      <c r="A82" s="19" t="s">
        <v>39</v>
      </c>
      <c r="B82" s="20" t="s">
        <v>19</v>
      </c>
      <c r="C82" s="20" t="s">
        <v>82</v>
      </c>
      <c r="D82" s="20" t="s">
        <v>86</v>
      </c>
      <c r="E82" s="20" t="s">
        <v>40</v>
      </c>
      <c r="F82" s="16">
        <v>10000</v>
      </c>
      <c r="G82" s="23">
        <v>1000</v>
      </c>
      <c r="H82" s="23">
        <v>1000</v>
      </c>
    </row>
    <row r="83" spans="1:8" ht="31.5">
      <c r="A83" s="26" t="s">
        <v>89</v>
      </c>
      <c r="B83" s="22" t="s">
        <v>88</v>
      </c>
      <c r="C83" s="22" t="s">
        <v>9</v>
      </c>
      <c r="D83" s="22"/>
      <c r="E83" s="22"/>
      <c r="F83" s="15">
        <f>F84</f>
        <v>162422</v>
      </c>
      <c r="G83" s="15">
        <f>G84</f>
        <v>509340</v>
      </c>
      <c r="H83" s="15">
        <f t="shared" ref="H83" si="27">H84</f>
        <v>509168</v>
      </c>
    </row>
    <row r="84" spans="1:8">
      <c r="A84" s="24" t="s">
        <v>90</v>
      </c>
      <c r="B84" s="27" t="s">
        <v>88</v>
      </c>
      <c r="C84" s="27" t="s">
        <v>57</v>
      </c>
      <c r="D84" s="27"/>
      <c r="E84" s="27"/>
      <c r="F84" s="18">
        <f>F85+F90</f>
        <v>162422</v>
      </c>
      <c r="G84" s="18">
        <f>G85+G90</f>
        <v>509340</v>
      </c>
      <c r="H84" s="18">
        <f>H85+H90</f>
        <v>509168</v>
      </c>
    </row>
    <row r="85" spans="1:8" ht="84" customHeight="1">
      <c r="A85" s="19" t="s">
        <v>115</v>
      </c>
      <c r="B85" s="25" t="s">
        <v>88</v>
      </c>
      <c r="C85" s="25" t="s">
        <v>57</v>
      </c>
      <c r="D85" s="20" t="s">
        <v>116</v>
      </c>
      <c r="E85" s="25"/>
      <c r="F85" s="17">
        <f>F86</f>
        <v>131790</v>
      </c>
      <c r="G85" s="17">
        <f>G86</f>
        <v>69290</v>
      </c>
      <c r="H85" s="17">
        <f t="shared" ref="H85" si="28">H86</f>
        <v>69290</v>
      </c>
    </row>
    <row r="86" spans="1:8" ht="63.75" customHeight="1">
      <c r="A86" s="24" t="s">
        <v>154</v>
      </c>
      <c r="B86" s="20" t="s">
        <v>88</v>
      </c>
      <c r="C86" s="20" t="s">
        <v>57</v>
      </c>
      <c r="D86" s="20" t="s">
        <v>117</v>
      </c>
      <c r="E86" s="20"/>
      <c r="F86" s="16">
        <f>F87</f>
        <v>131790</v>
      </c>
      <c r="G86" s="16">
        <f t="shared" ref="G86:H88" si="29">G87</f>
        <v>69290</v>
      </c>
      <c r="H86" s="16">
        <f t="shared" si="29"/>
        <v>69290</v>
      </c>
    </row>
    <row r="87" spans="1:8" ht="84.75" customHeight="1">
      <c r="A87" s="19" t="s">
        <v>155</v>
      </c>
      <c r="B87" s="20" t="s">
        <v>88</v>
      </c>
      <c r="C87" s="20" t="s">
        <v>57</v>
      </c>
      <c r="D87" s="20" t="s">
        <v>118</v>
      </c>
      <c r="E87" s="20"/>
      <c r="F87" s="16">
        <f>F88</f>
        <v>131790</v>
      </c>
      <c r="G87" s="16">
        <f t="shared" si="29"/>
        <v>69290</v>
      </c>
      <c r="H87" s="16">
        <f t="shared" si="29"/>
        <v>69290</v>
      </c>
    </row>
    <row r="88" spans="1:8" ht="69" customHeight="1">
      <c r="A88" s="24" t="s">
        <v>156</v>
      </c>
      <c r="B88" s="25" t="s">
        <v>88</v>
      </c>
      <c r="C88" s="25" t="s">
        <v>57</v>
      </c>
      <c r="D88" s="25" t="s">
        <v>119</v>
      </c>
      <c r="E88" s="25"/>
      <c r="F88" s="17">
        <f>F89</f>
        <v>131790</v>
      </c>
      <c r="G88" s="17">
        <f t="shared" si="29"/>
        <v>69290</v>
      </c>
      <c r="H88" s="17">
        <f t="shared" si="29"/>
        <v>69290</v>
      </c>
    </row>
    <row r="89" spans="1:8" ht="49.5" customHeight="1">
      <c r="A89" s="19" t="s">
        <v>39</v>
      </c>
      <c r="B89" s="20" t="s">
        <v>88</v>
      </c>
      <c r="C89" s="20" t="s">
        <v>57</v>
      </c>
      <c r="D89" s="20" t="s">
        <v>119</v>
      </c>
      <c r="E89" s="20" t="s">
        <v>40</v>
      </c>
      <c r="F89" s="16">
        <v>131790</v>
      </c>
      <c r="G89" s="23">
        <v>69290</v>
      </c>
      <c r="H89" s="23">
        <v>69290</v>
      </c>
    </row>
    <row r="90" spans="1:8" ht="54" customHeight="1">
      <c r="A90" s="28" t="s">
        <v>58</v>
      </c>
      <c r="B90" s="25" t="s">
        <v>88</v>
      </c>
      <c r="C90" s="25" t="s">
        <v>57</v>
      </c>
      <c r="D90" s="25" t="s">
        <v>59</v>
      </c>
      <c r="E90" s="25"/>
      <c r="F90" s="17">
        <f>F91</f>
        <v>30632</v>
      </c>
      <c r="G90" s="17">
        <f t="shared" ref="G90:H91" si="30">G91</f>
        <v>440050</v>
      </c>
      <c r="H90" s="17">
        <f t="shared" si="30"/>
        <v>439878</v>
      </c>
    </row>
    <row r="91" spans="1:8" ht="33.75" customHeight="1">
      <c r="A91" s="24" t="s">
        <v>60</v>
      </c>
      <c r="B91" s="27" t="s">
        <v>88</v>
      </c>
      <c r="C91" s="27" t="s">
        <v>57</v>
      </c>
      <c r="D91" s="27" t="s">
        <v>61</v>
      </c>
      <c r="E91" s="27"/>
      <c r="F91" s="18">
        <f>F92</f>
        <v>30632</v>
      </c>
      <c r="G91" s="18">
        <f t="shared" si="30"/>
        <v>440050</v>
      </c>
      <c r="H91" s="18">
        <f t="shared" si="30"/>
        <v>439878</v>
      </c>
    </row>
    <row r="92" spans="1:8" ht="33.75" customHeight="1">
      <c r="A92" s="19" t="s">
        <v>105</v>
      </c>
      <c r="B92" s="20" t="s">
        <v>88</v>
      </c>
      <c r="C92" s="20" t="s">
        <v>57</v>
      </c>
      <c r="D92" s="20" t="s">
        <v>106</v>
      </c>
      <c r="E92" s="20"/>
      <c r="F92" s="16">
        <f>F93</f>
        <v>30632</v>
      </c>
      <c r="G92" s="16">
        <f t="shared" ref="G92:H92" si="31">G93</f>
        <v>440050</v>
      </c>
      <c r="H92" s="16">
        <f t="shared" si="31"/>
        <v>439878</v>
      </c>
    </row>
    <row r="93" spans="1:8" ht="46.5" customHeight="1">
      <c r="A93" s="19" t="s">
        <v>39</v>
      </c>
      <c r="B93" s="20" t="s">
        <v>88</v>
      </c>
      <c r="C93" s="20" t="s">
        <v>57</v>
      </c>
      <c r="D93" s="20" t="s">
        <v>106</v>
      </c>
      <c r="E93" s="20" t="s">
        <v>40</v>
      </c>
      <c r="F93" s="16">
        <v>30632</v>
      </c>
      <c r="G93" s="16">
        <v>440050</v>
      </c>
      <c r="H93" s="16">
        <v>439878</v>
      </c>
    </row>
    <row r="94" spans="1:8" ht="24" customHeight="1">
      <c r="A94" s="26" t="s">
        <v>127</v>
      </c>
      <c r="B94" s="20" t="s">
        <v>128</v>
      </c>
      <c r="C94" s="20" t="s">
        <v>9</v>
      </c>
      <c r="D94" s="20"/>
      <c r="E94" s="20"/>
      <c r="F94" s="15">
        <f>F95</f>
        <v>6610800</v>
      </c>
      <c r="G94" s="16">
        <v>0</v>
      </c>
      <c r="H94" s="16">
        <v>0</v>
      </c>
    </row>
    <row r="95" spans="1:8" ht="24" customHeight="1">
      <c r="A95" s="26" t="s">
        <v>129</v>
      </c>
      <c r="B95" s="20" t="s">
        <v>128</v>
      </c>
      <c r="C95" s="20" t="s">
        <v>8</v>
      </c>
      <c r="D95" s="20"/>
      <c r="E95" s="20"/>
      <c r="F95" s="16">
        <f>F96</f>
        <v>6610800</v>
      </c>
      <c r="G95" s="16">
        <v>0</v>
      </c>
      <c r="H95" s="16">
        <v>0</v>
      </c>
    </row>
    <row r="96" spans="1:8" ht="93.75" customHeight="1">
      <c r="A96" s="21" t="s">
        <v>139</v>
      </c>
      <c r="B96" s="22" t="s">
        <v>128</v>
      </c>
      <c r="C96" s="22" t="s">
        <v>8</v>
      </c>
      <c r="D96" s="22" t="s">
        <v>130</v>
      </c>
      <c r="E96" s="22"/>
      <c r="F96" s="15">
        <f>F97</f>
        <v>6610800</v>
      </c>
      <c r="G96" s="15">
        <v>0</v>
      </c>
      <c r="H96" s="15">
        <v>0</v>
      </c>
    </row>
    <row r="97" spans="1:20" ht="89.25" customHeight="1">
      <c r="A97" s="24" t="s">
        <v>131</v>
      </c>
      <c r="B97" s="25" t="s">
        <v>128</v>
      </c>
      <c r="C97" s="25" t="s">
        <v>8</v>
      </c>
      <c r="D97" s="25" t="s">
        <v>132</v>
      </c>
      <c r="E97" s="25"/>
      <c r="F97" s="17">
        <f>F98</f>
        <v>6610800</v>
      </c>
      <c r="G97" s="17">
        <v>0</v>
      </c>
      <c r="H97" s="17">
        <v>0</v>
      </c>
      <c r="I97" s="31"/>
      <c r="J97" s="32"/>
      <c r="K97" s="32"/>
      <c r="L97" s="32"/>
      <c r="M97" s="32"/>
      <c r="N97" s="32"/>
      <c r="O97" s="32"/>
      <c r="P97" s="32"/>
      <c r="Q97" s="32"/>
      <c r="R97" s="32"/>
      <c r="S97" s="32"/>
      <c r="T97" s="32"/>
    </row>
    <row r="98" spans="1:20" ht="84.75" customHeight="1">
      <c r="A98" s="19" t="s">
        <v>137</v>
      </c>
      <c r="B98" s="20" t="s">
        <v>128</v>
      </c>
      <c r="C98" s="20" t="s">
        <v>8</v>
      </c>
      <c r="D98" s="20" t="s">
        <v>136</v>
      </c>
      <c r="E98" s="20"/>
      <c r="F98" s="16">
        <f>F99+F101+F105+F103+F107</f>
        <v>6610800</v>
      </c>
      <c r="G98" s="16">
        <v>0</v>
      </c>
      <c r="H98" s="16">
        <v>0</v>
      </c>
      <c r="I98" s="31"/>
      <c r="J98" s="32"/>
      <c r="K98" s="32"/>
      <c r="L98" s="32"/>
      <c r="M98" s="32"/>
      <c r="N98" s="32"/>
      <c r="O98" s="32"/>
      <c r="P98" s="32"/>
      <c r="Q98" s="32"/>
      <c r="R98" s="32"/>
      <c r="S98" s="32"/>
      <c r="T98" s="32"/>
    </row>
    <row r="99" spans="1:20" ht="80.25" customHeight="1">
      <c r="A99" s="19" t="s">
        <v>143</v>
      </c>
      <c r="B99" s="20" t="s">
        <v>128</v>
      </c>
      <c r="C99" s="20" t="s">
        <v>8</v>
      </c>
      <c r="D99" s="20" t="s">
        <v>142</v>
      </c>
      <c r="E99" s="20"/>
      <c r="F99" s="16">
        <f>F100</f>
        <v>1200000</v>
      </c>
      <c r="G99" s="16">
        <v>0</v>
      </c>
      <c r="H99" s="16">
        <v>0</v>
      </c>
      <c r="I99" s="31"/>
      <c r="J99" s="32"/>
      <c r="K99" s="32"/>
      <c r="L99" s="32"/>
      <c r="M99" s="32"/>
      <c r="N99" s="32"/>
      <c r="O99" s="32"/>
      <c r="P99" s="32"/>
      <c r="Q99" s="32"/>
      <c r="R99" s="32"/>
      <c r="S99" s="32"/>
      <c r="T99" s="32"/>
    </row>
    <row r="100" spans="1:20" ht="45.75" customHeight="1">
      <c r="A100" s="19" t="s">
        <v>39</v>
      </c>
      <c r="B100" s="20" t="s">
        <v>128</v>
      </c>
      <c r="C100" s="20" t="s">
        <v>8</v>
      </c>
      <c r="D100" s="20" t="s">
        <v>142</v>
      </c>
      <c r="E100" s="20" t="s">
        <v>40</v>
      </c>
      <c r="F100" s="16">
        <v>1200000</v>
      </c>
      <c r="G100" s="16">
        <v>0</v>
      </c>
      <c r="H100" s="16">
        <v>0</v>
      </c>
      <c r="I100" s="31"/>
      <c r="J100" s="32"/>
      <c r="K100" s="32"/>
      <c r="L100" s="32"/>
      <c r="M100" s="32"/>
      <c r="N100" s="32"/>
      <c r="O100" s="32"/>
      <c r="P100" s="32"/>
      <c r="Q100" s="32"/>
      <c r="R100" s="32"/>
      <c r="S100" s="32"/>
      <c r="T100" s="32"/>
    </row>
    <row r="101" spans="1:20" ht="96" customHeight="1">
      <c r="A101" s="19" t="s">
        <v>144</v>
      </c>
      <c r="B101" s="20" t="s">
        <v>128</v>
      </c>
      <c r="C101" s="20" t="s">
        <v>8</v>
      </c>
      <c r="D101" s="20" t="s">
        <v>145</v>
      </c>
      <c r="E101" s="20"/>
      <c r="F101" s="16">
        <f>F102</f>
        <v>3670220</v>
      </c>
      <c r="G101" s="16">
        <v>0</v>
      </c>
      <c r="H101" s="16">
        <v>0</v>
      </c>
      <c r="I101" s="31"/>
      <c r="J101" s="32"/>
      <c r="K101" s="32"/>
      <c r="L101" s="32"/>
      <c r="M101" s="32"/>
      <c r="N101" s="32"/>
      <c r="O101" s="32"/>
      <c r="P101" s="32"/>
      <c r="Q101" s="32"/>
      <c r="R101" s="32"/>
      <c r="S101" s="32"/>
      <c r="T101" s="32"/>
    </row>
    <row r="102" spans="1:20" ht="45.75" customHeight="1">
      <c r="A102" s="19" t="s">
        <v>39</v>
      </c>
      <c r="B102" s="20" t="s">
        <v>128</v>
      </c>
      <c r="C102" s="20" t="s">
        <v>8</v>
      </c>
      <c r="D102" s="20" t="s">
        <v>145</v>
      </c>
      <c r="E102" s="20" t="s">
        <v>40</v>
      </c>
      <c r="F102" s="16">
        <v>3670220</v>
      </c>
      <c r="G102" s="16">
        <v>0</v>
      </c>
      <c r="H102" s="16">
        <v>0</v>
      </c>
      <c r="I102" s="31"/>
      <c r="J102" s="32"/>
      <c r="K102" s="32"/>
      <c r="L102" s="32"/>
      <c r="M102" s="32"/>
      <c r="N102" s="32"/>
      <c r="O102" s="32"/>
      <c r="P102" s="32"/>
      <c r="Q102" s="32"/>
      <c r="R102" s="32"/>
      <c r="S102" s="32"/>
      <c r="T102" s="32"/>
    </row>
    <row r="103" spans="1:20" ht="45.75" customHeight="1">
      <c r="A103" s="19" t="s">
        <v>161</v>
      </c>
      <c r="B103" s="20" t="s">
        <v>128</v>
      </c>
      <c r="C103" s="20" t="s">
        <v>8</v>
      </c>
      <c r="D103" s="20" t="s">
        <v>160</v>
      </c>
      <c r="E103" s="20"/>
      <c r="F103" s="16">
        <f>F104</f>
        <v>77380</v>
      </c>
      <c r="G103" s="16">
        <f>G104</f>
        <v>0</v>
      </c>
      <c r="H103" s="16"/>
      <c r="I103" s="33"/>
      <c r="J103" s="32"/>
      <c r="K103" s="32"/>
      <c r="L103" s="32"/>
      <c r="M103" s="32"/>
      <c r="N103" s="32"/>
      <c r="O103" s="32"/>
      <c r="P103" s="32"/>
      <c r="Q103" s="32"/>
      <c r="R103" s="32"/>
      <c r="S103" s="32"/>
      <c r="T103" s="32"/>
    </row>
    <row r="104" spans="1:20" ht="45.75" customHeight="1">
      <c r="A104" s="19" t="s">
        <v>39</v>
      </c>
      <c r="B104" s="20" t="s">
        <v>128</v>
      </c>
      <c r="C104" s="20" t="s">
        <v>8</v>
      </c>
      <c r="D104" s="20" t="s">
        <v>160</v>
      </c>
      <c r="E104" s="20" t="s">
        <v>40</v>
      </c>
      <c r="F104" s="16">
        <v>77380</v>
      </c>
      <c r="G104" s="16">
        <v>0</v>
      </c>
      <c r="H104" s="16">
        <v>0</v>
      </c>
      <c r="I104" s="33"/>
      <c r="J104" s="32"/>
      <c r="K104" s="32"/>
      <c r="L104" s="32"/>
      <c r="M104" s="32"/>
      <c r="N104" s="32"/>
      <c r="O104" s="32"/>
      <c r="P104" s="32"/>
      <c r="Q104" s="32"/>
      <c r="R104" s="32"/>
      <c r="S104" s="32"/>
      <c r="T104" s="32"/>
    </row>
    <row r="105" spans="1:20" ht="48" customHeight="1">
      <c r="A105" s="19" t="s">
        <v>146</v>
      </c>
      <c r="B105" s="20" t="s">
        <v>128</v>
      </c>
      <c r="C105" s="20" t="s">
        <v>8</v>
      </c>
      <c r="D105" s="20" t="s">
        <v>147</v>
      </c>
      <c r="E105" s="20"/>
      <c r="F105" s="16">
        <f>F106</f>
        <v>110000</v>
      </c>
      <c r="G105" s="16">
        <v>0</v>
      </c>
      <c r="H105" s="16">
        <v>0</v>
      </c>
      <c r="I105" s="33"/>
      <c r="J105" s="32"/>
      <c r="K105" s="32"/>
      <c r="L105" s="32"/>
      <c r="M105" s="32"/>
      <c r="N105" s="32"/>
      <c r="O105" s="32"/>
      <c r="P105" s="32"/>
      <c r="Q105" s="32"/>
      <c r="R105" s="32"/>
      <c r="S105" s="32"/>
      <c r="T105" s="32"/>
    </row>
    <row r="106" spans="1:20" ht="52.5" customHeight="1">
      <c r="A106" s="19" t="s">
        <v>39</v>
      </c>
      <c r="B106" s="20" t="s">
        <v>128</v>
      </c>
      <c r="C106" s="20" t="s">
        <v>8</v>
      </c>
      <c r="D106" s="20" t="s">
        <v>147</v>
      </c>
      <c r="E106" s="20" t="s">
        <v>40</v>
      </c>
      <c r="F106" s="16">
        <v>110000</v>
      </c>
      <c r="G106" s="16">
        <v>0</v>
      </c>
      <c r="H106" s="16">
        <v>0</v>
      </c>
      <c r="I106" s="33"/>
      <c r="J106" s="32"/>
      <c r="K106" s="32"/>
      <c r="L106" s="32"/>
      <c r="M106" s="32"/>
      <c r="N106" s="32"/>
      <c r="O106" s="32"/>
      <c r="P106" s="32"/>
      <c r="Q106" s="32"/>
      <c r="R106" s="32"/>
      <c r="S106" s="32"/>
      <c r="T106" s="32"/>
    </row>
    <row r="107" spans="1:20" ht="134.25" customHeight="1">
      <c r="A107" s="19" t="s">
        <v>163</v>
      </c>
      <c r="B107" s="20" t="s">
        <v>128</v>
      </c>
      <c r="C107" s="20" t="s">
        <v>8</v>
      </c>
      <c r="D107" s="20" t="s">
        <v>162</v>
      </c>
      <c r="E107" s="20"/>
      <c r="F107" s="16">
        <f>F108</f>
        <v>1553200</v>
      </c>
      <c r="G107" s="16">
        <f t="shared" ref="G107:H107" si="32">G108</f>
        <v>0</v>
      </c>
      <c r="H107" s="16">
        <f t="shared" si="32"/>
        <v>0</v>
      </c>
      <c r="I107" s="33"/>
      <c r="J107" s="32"/>
      <c r="K107" s="32"/>
      <c r="L107" s="32"/>
      <c r="M107" s="32"/>
      <c r="N107" s="32"/>
      <c r="O107" s="32"/>
      <c r="P107" s="32"/>
      <c r="Q107" s="32"/>
      <c r="R107" s="32"/>
      <c r="S107" s="32"/>
      <c r="T107" s="32"/>
    </row>
    <row r="108" spans="1:20" ht="44.25" customHeight="1">
      <c r="A108" s="19" t="s">
        <v>39</v>
      </c>
      <c r="B108" s="20" t="s">
        <v>128</v>
      </c>
      <c r="C108" s="20" t="s">
        <v>8</v>
      </c>
      <c r="D108" s="20" t="s">
        <v>162</v>
      </c>
      <c r="E108" s="20" t="s">
        <v>40</v>
      </c>
      <c r="F108" s="16">
        <f>353200+1200000</f>
        <v>1553200</v>
      </c>
      <c r="G108" s="16">
        <v>0</v>
      </c>
      <c r="H108" s="16">
        <v>0</v>
      </c>
      <c r="I108" s="33"/>
      <c r="J108" s="32"/>
      <c r="K108" s="32"/>
      <c r="L108" s="32"/>
      <c r="M108" s="32"/>
      <c r="N108" s="32"/>
      <c r="O108" s="32"/>
      <c r="P108" s="32"/>
      <c r="Q108" s="32"/>
      <c r="R108" s="32"/>
      <c r="S108" s="32"/>
      <c r="T108" s="32"/>
    </row>
    <row r="109" spans="1:20" ht="33.75" customHeight="1">
      <c r="A109" s="26" t="s">
        <v>92</v>
      </c>
      <c r="B109" s="22" t="s">
        <v>73</v>
      </c>
      <c r="C109" s="22" t="s">
        <v>9</v>
      </c>
      <c r="D109" s="22"/>
      <c r="E109" s="22"/>
      <c r="F109" s="15">
        <f>F110+F115</f>
        <v>426471</v>
      </c>
      <c r="G109" s="15">
        <f>G110+G115</f>
        <v>99938</v>
      </c>
      <c r="H109" s="15">
        <f>H110+H115</f>
        <v>103790</v>
      </c>
    </row>
    <row r="110" spans="1:20" ht="23.25" customHeight="1">
      <c r="A110" s="24" t="s">
        <v>93</v>
      </c>
      <c r="B110" s="25" t="s">
        <v>73</v>
      </c>
      <c r="C110" s="25" t="s">
        <v>8</v>
      </c>
      <c r="D110" s="25"/>
      <c r="E110" s="25"/>
      <c r="F110" s="17">
        <f t="shared" ref="F110:F113" si="33">F111</f>
        <v>350269</v>
      </c>
      <c r="G110" s="17">
        <f t="shared" ref="G110:H112" si="34">G111</f>
        <v>89938</v>
      </c>
      <c r="H110" s="17">
        <f t="shared" si="34"/>
        <v>93790</v>
      </c>
    </row>
    <row r="111" spans="1:20" ht="37.5" customHeight="1">
      <c r="A111" s="19" t="s">
        <v>107</v>
      </c>
      <c r="B111" s="20" t="s">
        <v>73</v>
      </c>
      <c r="C111" s="20" t="s">
        <v>8</v>
      </c>
      <c r="D111" s="20" t="s">
        <v>59</v>
      </c>
      <c r="E111" s="20"/>
      <c r="F111" s="16">
        <f>F112</f>
        <v>350269</v>
      </c>
      <c r="G111" s="16">
        <f t="shared" si="34"/>
        <v>89938</v>
      </c>
      <c r="H111" s="16">
        <f t="shared" si="34"/>
        <v>93790</v>
      </c>
    </row>
    <row r="112" spans="1:20" ht="37.5" customHeight="1">
      <c r="A112" s="24" t="s">
        <v>60</v>
      </c>
      <c r="B112" s="20" t="s">
        <v>73</v>
      </c>
      <c r="C112" s="20" t="s">
        <v>8</v>
      </c>
      <c r="D112" s="20" t="s">
        <v>61</v>
      </c>
      <c r="E112" s="20"/>
      <c r="F112" s="16">
        <f>F113</f>
        <v>350269</v>
      </c>
      <c r="G112" s="16">
        <f t="shared" si="34"/>
        <v>89938</v>
      </c>
      <c r="H112" s="16">
        <f t="shared" si="34"/>
        <v>93790</v>
      </c>
    </row>
    <row r="113" spans="1:8" ht="50.25" customHeight="1">
      <c r="A113" s="19" t="s">
        <v>95</v>
      </c>
      <c r="B113" s="20" t="s">
        <v>73</v>
      </c>
      <c r="C113" s="20" t="s">
        <v>8</v>
      </c>
      <c r="D113" s="20" t="s">
        <v>108</v>
      </c>
      <c r="E113" s="20"/>
      <c r="F113" s="16">
        <f t="shared" si="33"/>
        <v>350269</v>
      </c>
      <c r="G113" s="16">
        <f t="shared" ref="G113:H113" si="35">G114</f>
        <v>89938</v>
      </c>
      <c r="H113" s="16">
        <f t="shared" si="35"/>
        <v>93790</v>
      </c>
    </row>
    <row r="114" spans="1:8" ht="39" customHeight="1">
      <c r="A114" s="19" t="s">
        <v>94</v>
      </c>
      <c r="B114" s="20" t="s">
        <v>73</v>
      </c>
      <c r="C114" s="20" t="s">
        <v>8</v>
      </c>
      <c r="D114" s="20" t="s">
        <v>108</v>
      </c>
      <c r="E114" s="20" t="s">
        <v>91</v>
      </c>
      <c r="F114" s="16">
        <f>350269</f>
        <v>350269</v>
      </c>
      <c r="G114" s="23">
        <v>89938</v>
      </c>
      <c r="H114" s="23">
        <v>93790</v>
      </c>
    </row>
    <row r="115" spans="1:8" ht="27.75" customHeight="1">
      <c r="A115" s="24" t="s">
        <v>109</v>
      </c>
      <c r="B115" s="25" t="s">
        <v>73</v>
      </c>
      <c r="C115" s="25" t="s">
        <v>19</v>
      </c>
      <c r="D115" s="25"/>
      <c r="E115" s="25"/>
      <c r="F115" s="17">
        <f>F116</f>
        <v>76202</v>
      </c>
      <c r="G115" s="17">
        <f t="shared" ref="G115:H118" si="36">G116</f>
        <v>10000</v>
      </c>
      <c r="H115" s="17">
        <f t="shared" si="36"/>
        <v>10000</v>
      </c>
    </row>
    <row r="116" spans="1:8" ht="39" customHeight="1">
      <c r="A116" s="19" t="s">
        <v>107</v>
      </c>
      <c r="B116" s="20" t="s">
        <v>73</v>
      </c>
      <c r="C116" s="20" t="s">
        <v>19</v>
      </c>
      <c r="D116" s="20" t="s">
        <v>59</v>
      </c>
      <c r="E116" s="20"/>
      <c r="F116" s="16">
        <f>F117</f>
        <v>76202</v>
      </c>
      <c r="G116" s="16">
        <f t="shared" si="36"/>
        <v>10000</v>
      </c>
      <c r="H116" s="16">
        <f t="shared" si="36"/>
        <v>10000</v>
      </c>
    </row>
    <row r="117" spans="1:8" ht="39" customHeight="1">
      <c r="A117" s="24" t="s">
        <v>60</v>
      </c>
      <c r="B117" s="20" t="s">
        <v>73</v>
      </c>
      <c r="C117" s="20" t="s">
        <v>19</v>
      </c>
      <c r="D117" s="20" t="s">
        <v>61</v>
      </c>
      <c r="E117" s="20"/>
      <c r="F117" s="16">
        <f>F118</f>
        <v>76202</v>
      </c>
      <c r="G117" s="16">
        <f t="shared" si="36"/>
        <v>10000</v>
      </c>
      <c r="H117" s="16">
        <f t="shared" si="36"/>
        <v>10000</v>
      </c>
    </row>
    <row r="118" spans="1:8" ht="48.75" customHeight="1">
      <c r="A118" s="19" t="s">
        <v>110</v>
      </c>
      <c r="B118" s="20" t="s">
        <v>73</v>
      </c>
      <c r="C118" s="20" t="s">
        <v>19</v>
      </c>
      <c r="D118" s="20" t="s">
        <v>111</v>
      </c>
      <c r="E118" s="20"/>
      <c r="F118" s="16">
        <f>F119</f>
        <v>76202</v>
      </c>
      <c r="G118" s="16">
        <f t="shared" si="36"/>
        <v>10000</v>
      </c>
      <c r="H118" s="16">
        <f t="shared" si="36"/>
        <v>10000</v>
      </c>
    </row>
    <row r="119" spans="1:8" ht="47.25" customHeight="1">
      <c r="A119" s="19" t="s">
        <v>39</v>
      </c>
      <c r="B119" s="20" t="s">
        <v>73</v>
      </c>
      <c r="C119" s="20" t="s">
        <v>19</v>
      </c>
      <c r="D119" s="20" t="s">
        <v>111</v>
      </c>
      <c r="E119" s="20" t="s">
        <v>40</v>
      </c>
      <c r="F119" s="16">
        <v>76202</v>
      </c>
      <c r="G119" s="23">
        <v>10000</v>
      </c>
      <c r="H119" s="23">
        <v>10000</v>
      </c>
    </row>
  </sheetData>
  <mergeCells count="4">
    <mergeCell ref="A6:H6"/>
    <mergeCell ref="D5:H5"/>
    <mergeCell ref="F4:H4"/>
    <mergeCell ref="D2:H2"/>
  </mergeCells>
  <pageMargins left="0.70866141732283472" right="0.11811023622047245" top="0.15748031496062992" bottom="0.19685039370078741" header="0.31496062992125984" footer="0.31496062992125984"/>
  <pageSetup paperSize="9" scale="63" orientation="portrait" horizontalDpi="180" verticalDpi="180" r:id="rId1"/>
  <rowBreaks count="1" manualBreakCount="1">
    <brk id="27" max="7"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2025-04-28T06:34:37Z</dcterms:modified>
</cp:coreProperties>
</file>