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Лист1!$A$1:$F$90</definedName>
  </definedNames>
  <calcPr calcId="124519"/>
</workbook>
</file>

<file path=xl/calcChain.xml><?xml version="1.0" encoding="utf-8"?>
<calcChain xmlns="http://schemas.openxmlformats.org/spreadsheetml/2006/main">
  <c r="D74" i="1"/>
  <c r="D22"/>
  <c r="F21"/>
  <c r="E21"/>
  <c r="D21"/>
  <c r="D12" s="1"/>
  <c r="F17"/>
  <c r="E17"/>
  <c r="D17"/>
  <c r="E61" l="1"/>
  <c r="F95"/>
  <c r="E95"/>
  <c r="D85"/>
  <c r="D83"/>
  <c r="D81"/>
  <c r="D79"/>
  <c r="D77"/>
  <c r="D58"/>
  <c r="D13"/>
  <c r="D72"/>
  <c r="D76" l="1"/>
  <c r="D19"/>
  <c r="D15"/>
  <c r="D11" l="1"/>
  <c r="D10" s="1"/>
  <c r="D71"/>
  <c r="D70" s="1"/>
  <c r="F74" l="1"/>
  <c r="E74"/>
  <c r="E72" s="1"/>
  <c r="E71" s="1"/>
  <c r="F89" l="1"/>
  <c r="F88" s="1"/>
  <c r="F87" s="1"/>
  <c r="E89"/>
  <c r="E88" s="1"/>
  <c r="E87" s="1"/>
  <c r="D89"/>
  <c r="D88" s="1"/>
  <c r="D87" s="1"/>
  <c r="F77"/>
  <c r="E77"/>
  <c r="E58" l="1"/>
  <c r="F58"/>
  <c r="F85"/>
  <c r="E85"/>
  <c r="F79" l="1"/>
  <c r="E79"/>
  <c r="D26" l="1"/>
  <c r="D25" s="1"/>
  <c r="D24" s="1"/>
  <c r="D23" s="1"/>
  <c r="E26"/>
  <c r="E25" s="1"/>
  <c r="F26"/>
  <c r="F25" s="1"/>
  <c r="F81"/>
  <c r="E81"/>
  <c r="E24" l="1"/>
  <c r="E23" s="1"/>
  <c r="F24"/>
  <c r="F23" s="1"/>
  <c r="F83" l="1"/>
  <c r="F76" s="1"/>
  <c r="F75" s="1"/>
  <c r="E83"/>
  <c r="E76" s="1"/>
  <c r="E75" s="1"/>
  <c r="F50"/>
  <c r="F49" s="1"/>
  <c r="F48" s="1"/>
  <c r="F47" s="1"/>
  <c r="E50"/>
  <c r="E49" s="1"/>
  <c r="E48" s="1"/>
  <c r="E47" s="1"/>
  <c r="D50"/>
  <c r="D49" s="1"/>
  <c r="D48" s="1"/>
  <c r="D47" s="1"/>
  <c r="F41"/>
  <c r="F40" s="1"/>
  <c r="F39" s="1"/>
  <c r="E41"/>
  <c r="E40" s="1"/>
  <c r="E39" s="1"/>
  <c r="D41"/>
  <c r="D40" s="1"/>
  <c r="D39" s="1"/>
  <c r="F45"/>
  <c r="F44" s="1"/>
  <c r="F43" s="1"/>
  <c r="E45"/>
  <c r="E44" s="1"/>
  <c r="E43" s="1"/>
  <c r="D45"/>
  <c r="D44" s="1"/>
  <c r="D43" s="1"/>
  <c r="D75"/>
  <c r="F72"/>
  <c r="F71" s="1"/>
  <c r="F70" s="1"/>
  <c r="E70"/>
  <c r="F68"/>
  <c r="E68"/>
  <c r="D68"/>
  <c r="F36"/>
  <c r="F35" s="1"/>
  <c r="F34" s="1"/>
  <c r="F33" s="1"/>
  <c r="E36"/>
  <c r="E35" s="1"/>
  <c r="E34" s="1"/>
  <c r="E33" s="1"/>
  <c r="D36"/>
  <c r="D35" s="1"/>
  <c r="D34" s="1"/>
  <c r="D33" s="1"/>
  <c r="F31"/>
  <c r="F30" s="1"/>
  <c r="F29" s="1"/>
  <c r="F28" s="1"/>
  <c r="E31"/>
  <c r="E30" s="1"/>
  <c r="E29" s="1"/>
  <c r="E28" s="1"/>
  <c r="D31"/>
  <c r="D30" s="1"/>
  <c r="D29" s="1"/>
  <c r="D28" s="1"/>
  <c r="F62"/>
  <c r="E62"/>
  <c r="F64"/>
  <c r="E64"/>
  <c r="F66"/>
  <c r="E66"/>
  <c r="D62"/>
  <c r="D64"/>
  <c r="D66"/>
  <c r="F54"/>
  <c r="F53" s="1"/>
  <c r="F52" s="1"/>
  <c r="E54"/>
  <c r="E53" s="1"/>
  <c r="E52" s="1"/>
  <c r="D54"/>
  <c r="D53" s="1"/>
  <c r="D52" s="1"/>
  <c r="D57" l="1"/>
  <c r="D56" s="1"/>
  <c r="F38"/>
  <c r="E38"/>
  <c r="D38"/>
  <c r="D95" s="1"/>
  <c r="E57"/>
  <c r="E56" s="1"/>
  <c r="F57"/>
  <c r="F56" s="1"/>
  <c r="F9" l="1"/>
  <c r="E9"/>
  <c r="D9"/>
</calcChain>
</file>

<file path=xl/sharedStrings.xml><?xml version="1.0" encoding="utf-8"?>
<sst xmlns="http://schemas.openxmlformats.org/spreadsheetml/2006/main" count="202" uniqueCount="130">
  <si>
    <t>(рублей)</t>
  </si>
  <si>
    <t>Наименование</t>
  </si>
  <si>
    <t>ЦСР</t>
  </si>
  <si>
    <t>ВР</t>
  </si>
  <si>
    <t>ВСЕГО РАСХОДОВ</t>
  </si>
  <si>
    <t>Обеспечение функционирования главы  муниципального образования</t>
  </si>
  <si>
    <t>71 0 00 00000</t>
  </si>
  <si>
    <t>Глава  муниципального образования</t>
  </si>
  <si>
    <t>71 1 00 00000</t>
  </si>
  <si>
    <t>Обеспечение деятельности и выполнение функций органов местного самоуправления</t>
  </si>
  <si>
    <t>71 1 00 С1402</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</si>
  <si>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</si>
  <si>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</si>
  <si>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Обеспечение функционирования местных администраций</t>
  </si>
  <si>
    <t>73 0 00 00000</t>
  </si>
  <si>
    <t>73 1 00 00000</t>
  </si>
  <si>
    <t>73 1 00 С1402</t>
  </si>
  <si>
    <t>Иные бюджетные ассигнования</t>
  </si>
  <si>
    <t>800</t>
  </si>
  <si>
    <t>500</t>
  </si>
  <si>
    <t>73 1 00 П1484</t>
  </si>
  <si>
    <t>73 1 00 П1485</t>
  </si>
  <si>
    <t>73 1 00 П1486</t>
  </si>
  <si>
    <t>Иные межбюджетные трансферты на передачу полномочий на осуществление внешнего финансового контроля</t>
  </si>
  <si>
    <t xml:space="preserve">Иные межбюджетные трансферты на передачу полномочий по осуществлению внутреннего муниципального финансового контроля </t>
  </si>
  <si>
    <t>Иные межбюджетные трансферты на передачу полномочий по осуществлению части бюджетных полномочий по вопросам  составления  проекта бюджета поселения, исполнения бюджета поселения, осуществления контроля за его исполнением, составления отчета об исполнении бюджета поселения</t>
  </si>
  <si>
    <t>09 0 00 00000</t>
  </si>
  <si>
    <t>09 1 00 00000</t>
  </si>
  <si>
    <t>09 1 01 00000</t>
  </si>
  <si>
    <t>Основное мероприятие "Мероприятия, направленные на развитие муниципальной службы"</t>
  </si>
  <si>
    <t>09 1 01 С1437</t>
  </si>
  <si>
    <t>Обеспечение условий для развития муниципальной службы</t>
  </si>
  <si>
    <t>Закупка товаров, работ и услуг для обеспечения государственных (муниципальных) нужд</t>
  </si>
  <si>
    <t>200</t>
  </si>
  <si>
    <t>12 0 00 00000</t>
  </si>
  <si>
    <t>12 2 00 00000</t>
  </si>
  <si>
    <t>12 2 01 00000</t>
  </si>
  <si>
    <t>12 2 01 С1435</t>
  </si>
  <si>
    <t>73 1 00 П1487</t>
  </si>
  <si>
    <t xml:space="preserve">Иные межбюджетные трансферты на передачу функций по ведению бюджетного (бухгалтерского) учета и формированию бюджетной (бухгалтерской) отчетности </t>
  </si>
  <si>
    <t>76 0 00 00000</t>
  </si>
  <si>
    <t xml:space="preserve">Реализация  функций органов местного самоуправления, связанных с общегосударственным управлением </t>
  </si>
  <si>
    <t>76 1 00 00000</t>
  </si>
  <si>
    <t>Выполнение  других обязательств муниципальных образований</t>
  </si>
  <si>
    <t>76 1 00 С1404</t>
  </si>
  <si>
    <t>Выполнение  других (прочих) обязательств органа местного самоуправления</t>
  </si>
  <si>
    <t>Непрограммная деятельность  органов местного самоуправления</t>
  </si>
  <si>
    <t>77 0 00 00000</t>
  </si>
  <si>
    <t>Непрограммные расходы органов местного самоуправления</t>
  </si>
  <si>
    <t>77 2 00 00000</t>
  </si>
  <si>
    <t>77 2 00 51180</t>
  </si>
  <si>
    <t>Осуществление первичного воинского учета на территориях, где отсутствуют военные комиссариаты</t>
  </si>
  <si>
    <t>13 0 00 00000</t>
  </si>
  <si>
    <t>13 2 00 00000</t>
  </si>
  <si>
    <t>13 2 01 00000</t>
  </si>
  <si>
    <t>13 2 01 С1460</t>
  </si>
  <si>
    <t>Основное мероприятие "Отдельные мероприятия в области гражданской обороны, защиты населения и территория  от чрезвычайных ситуаций,  безопасности людей на водных объектах»</t>
  </si>
  <si>
    <t>13 1 00 00000</t>
  </si>
  <si>
    <t>13 1 01 00000</t>
  </si>
  <si>
    <t>13 1 01 С1415</t>
  </si>
  <si>
    <t>Основное мероприятие "Обеспечение пожарной безопасности"</t>
  </si>
  <si>
    <t>Обеспечение первичных мер пожарной безопасности в границах населенных пунктах муниципальных образований</t>
  </si>
  <si>
    <t>15 0 00 00000</t>
  </si>
  <si>
    <t>15 1 00 00000</t>
  </si>
  <si>
    <t>15 1 01 00000</t>
  </si>
  <si>
    <t>15 1 01 С1405</t>
  </si>
  <si>
    <t>Основное мероприятие «Содействие субъектам малого и среднего предпринимательства в привлечении финансовых ресурсов для осуществления предпринимательской деятельности, в разработке и внедрении инноваций, модернизации производства»</t>
  </si>
  <si>
    <t>300</t>
  </si>
  <si>
    <t>Социальное обеспечение и иные выплаты населению</t>
  </si>
  <si>
    <t>Выплата пенсий за выслугу лет и доплат к пенсии муниципальным служащим</t>
  </si>
  <si>
    <t>Обеспечение деятельности Администрации Старолещинского сельсовета Солнцевского района Курской области</t>
  </si>
  <si>
    <t>Подпрограмма "Создание условий для повышения результативности, профессиональной деятельности муниципальных служащих в Старолещинском сельсовете</t>
  </si>
  <si>
    <t>Муниципальная программа "Развитие муниципальной службы в Администрации Старолещинского сельсовета Солнцевского района Курской области"</t>
  </si>
  <si>
    <t>77 2 00 С1439</t>
  </si>
  <si>
    <t>Реализация мероприятий по распространению официальной информации</t>
  </si>
  <si>
    <t>Подпрограмма «Обеспечение комплексной безопасности жизнедеятельности населения от чрезвычайных ситуаций природного и техногенного характера, стабильности техногенной обстановки»</t>
  </si>
  <si>
    <t>Мероприятия по благоустройству</t>
  </si>
  <si>
    <t>77 2 00 С1433</t>
  </si>
  <si>
    <t>77 2 00 С1445</t>
  </si>
  <si>
    <t>Обеспечение наборами для новорожденных детей необходимыми предметами</t>
  </si>
  <si>
    <t>77 2 00 С2240</t>
  </si>
  <si>
    <t xml:space="preserve">Подпрограмма «Содействие развитию субъектов малого и среднего предпринимательства» </t>
  </si>
  <si>
    <t>Обеспечение условий для развития  субъектов малого и среднего предпринимательства на территории Старолещинского сельсовета Солнцевского района Курской области</t>
  </si>
  <si>
    <t>Муниципальная программа "Энергосбережение  и повышение энергетической эффективности в Старолещинском сельсовете Солнцевского района Курской области"</t>
  </si>
  <si>
    <t>05 0 00 00000</t>
  </si>
  <si>
    <t>05 1 00 00000</t>
  </si>
  <si>
    <t>05 1 01 00000</t>
  </si>
  <si>
    <t>05 1 01 С1434</t>
  </si>
  <si>
    <t>Резервные фонды</t>
  </si>
  <si>
    <t>Резервные фонды органов местного самоуправления</t>
  </si>
  <si>
    <t>78 0 00 00000</t>
  </si>
  <si>
    <t>78 1 00 00000</t>
  </si>
  <si>
    <t>Резервный фонд местной администрации</t>
  </si>
  <si>
    <t>78 1 00 С1403</t>
  </si>
  <si>
    <t>Итого расходы на 2025 год</t>
  </si>
  <si>
    <t xml:space="preserve">Муниципальная программа Старолещинского сельсовета Солнцевского района Курской области " Развитие культуры в Старолещинскогм сельсовете Солнцевского района Курской области  </t>
  </si>
  <si>
    <t>01 0 00 00000</t>
  </si>
  <si>
    <t xml:space="preserve">Подпрограмма "Искусство" муниципальной программы "Развитие культуры в Старолещинском сельсовете Солнцевского района Курской области </t>
  </si>
  <si>
    <t>01 1 00 00000</t>
  </si>
  <si>
    <t xml:space="preserve"> Межбюджетные трансферты</t>
  </si>
  <si>
    <t>Межбюджетные трансферты</t>
  </si>
  <si>
    <t>Итого расходы на 2026 год</t>
  </si>
  <si>
    <t>01 1 02 00000</t>
  </si>
  <si>
    <t>Муниципальная программа «Профилактика преступлений и иных  правонарушений на территории Старолещинского сельсовета»</t>
  </si>
  <si>
    <t>Муниципальная программа «Развитие субъектов малого и среднего предпринимательства в Старолещинском сельсовете»</t>
  </si>
  <si>
    <t>Основное мероприятие  "Создание условий для организации досуга и обеспечения жителей Старолещинского сельсовета Солнцевского района Курской области услугами организаций культуры "</t>
  </si>
  <si>
    <t>Приложение № 5</t>
  </si>
  <si>
    <t>Реализация проекта "Народный бюджет" Капитальный ремонт здания дома культуры расположенного по адресу: Курская область, Солнцевский район, д.Большая Козьмодемьяновка, ул. Молодежная д.2</t>
  </si>
  <si>
    <t>Реализация мероприятий проекта "Народный бюджет" Капитальный ремонт здания дома культуры расположенного по адресу: Курская область, Солнцевский район, д.Большая Козьмодемьяновка, ул. Молодежная д.2</t>
  </si>
  <si>
    <t>Осуществление строительного контроля по капитальному  ремонту   здания дома культуры</t>
  </si>
  <si>
    <t>01 1 02 14011</t>
  </si>
  <si>
    <t>01 1 02 S4011</t>
  </si>
  <si>
    <t>01 1 02 С1411</t>
  </si>
  <si>
    <t>Итого расходы на 2027 год</t>
  </si>
  <si>
    <t>Подпрограмма "Уличное освещение в Старолещинском сельсовете Солнцевского района Курской области"</t>
  </si>
  <si>
    <t>Основное мероприятие "Реализация улично освещения в Старолещинском сельсовете Солнцевского района Курской области"</t>
  </si>
  <si>
    <t>Обеспечение населения уличным освещением в Старолещинском сельсовете Солнцевского района Курской области"</t>
  </si>
  <si>
    <t xml:space="preserve">Подпрограмма «Обеспечение правопорядка на территории Старолещинского сельсовета Солнцевского района Курской области" </t>
  </si>
  <si>
    <t>Основное мероприятие "Обеспечение  общественной и личной безопасности  граждан на территории Старолещинского сельсовета Солнцевского района Курской области"</t>
  </si>
  <si>
    <t>Реализация мероприятий направленных на обеспечение правопорядка Старолещинского сельсовета Солнцевского района Курской области</t>
  </si>
  <si>
    <t>Муниципальная программа «Защита населения и территории от чрезвычайных ситуаций,  обеспечение пожарной безопасности и безопасности людей на водных объектах в  Старолещинском сельсовете Солнцевского района Курской области"</t>
  </si>
  <si>
    <t xml:space="preserve">Подпрограмма  «Снижение рисков и смягчение последствий чрезвычайных ситуаций природного и техногенного характера в Старолещинском сельсовете Солнцевского района Курской области»  </t>
  </si>
  <si>
    <t>Распределение бюджетных ассигнований по  целевым статьям (муниципальным программам муниципального образования «Старолещинское сельское поселение» Солнцевского муниципального района Курской области  и непрограммным направлениям деятельности), группам видов расходов  классификации расходов бюджета на 2025 год и на плановый период 2026 и 2027 годов</t>
  </si>
  <si>
    <t xml:space="preserve">к  Решению Собрания депутатов Старолещинского сельсовета Солнцевского района  Курской области  от 17.12.2024 года № 30/7 «О бюджете муниципального образования «Старолещинское сельское поселение» Солнцевского муниципального района Курской области на 2025 год и на плановый период  2026 и 2027 годов"
</t>
  </si>
  <si>
    <t>Обеспечение отдельных мероприятий в области гражданской обороны, защиты населения и территории  от чрезвычайных ситуаций,  безопасности людей на водных объектах</t>
  </si>
  <si>
    <t>к  решению Собрания депутатов Старолещинского сельсовета Солнцевского района  Курской области   от ____.04.2025 года № _____ "О внесении изменений в решение Собрания депутатов Старолещинского сельсовета Солнцевского района  Курской области от 17.12.2024 года № 30/7 "О бюджете муниципального образования "Старолещинское сельское поселение" Солнцевского муниципального района Курской области на 2025 год и на плановый период  2026 и 2027 годов"</t>
  </si>
  <si>
    <t>Осуществление строительного контроля по капитальному  ремонту  фасада здания дома культуры</t>
  </si>
  <si>
    <t>01 1 02 С1410</t>
  </si>
  <si>
    <t>01 1 02 С1412</t>
  </si>
  <si>
    <t xml:space="preserve">Финансовое обеспечение мероприятий, связанных с ремонтом подводящей  сети водоснабжения  к  зданию дома культуры, расположенного по адресу:Курская область Солнцевский район,д.Большая Козьмодемьяновка,ул Молодежная,д.2  </t>
  </si>
</sst>
</file>

<file path=xl/styles.xml><?xml version="1.0" encoding="utf-8"?>
<styleSheet xmlns="http://schemas.openxmlformats.org/spreadsheetml/2006/main">
  <numFmts count="1">
    <numFmt numFmtId="164" formatCode="_-* #,##0.00\ _₽_-;\-* #,##0.00\ _₽_-;_-* &quot;-&quot;??\ _₽_-;_-@_-"/>
  </numFmts>
  <fonts count="16">
    <font>
      <sz val="11"/>
      <color theme="1"/>
      <name val="Calibri"/>
      <family val="2"/>
      <charset val="204"/>
      <scheme val="minor"/>
    </font>
    <font>
      <sz val="11"/>
      <name val="Times New Roman"/>
      <family val="1"/>
      <charset val="204"/>
    </font>
    <font>
      <b/>
      <sz val="11"/>
      <name val="Times New Roman"/>
      <family val="1"/>
      <charset val="204"/>
    </font>
    <font>
      <sz val="12"/>
      <color theme="1"/>
      <name val="Times New Roman"/>
      <family val="1"/>
      <charset val="204"/>
    </font>
    <font>
      <b/>
      <sz val="12"/>
      <color theme="1"/>
      <name val="Times New Roman"/>
      <family val="1"/>
      <charset val="204"/>
    </font>
    <font>
      <b/>
      <i/>
      <sz val="12"/>
      <color theme="1"/>
      <name val="Times New Roman"/>
      <family val="1"/>
      <charset val="204"/>
    </font>
    <font>
      <b/>
      <sz val="14"/>
      <color theme="1"/>
      <name val="Times New Roman"/>
      <family val="1"/>
      <charset val="204"/>
    </font>
    <font>
      <sz val="11"/>
      <color theme="1"/>
      <name val="Times New Roman"/>
      <family val="1"/>
      <charset val="204"/>
    </font>
    <font>
      <b/>
      <sz val="14"/>
      <name val="Times New Roman"/>
      <family val="1"/>
      <charset val="204"/>
    </font>
    <font>
      <b/>
      <sz val="10"/>
      <name val="Times New Roman"/>
      <family val="1"/>
      <charset val="204"/>
    </font>
    <font>
      <sz val="10"/>
      <name val="Times New Roman"/>
      <family val="1"/>
      <charset val="204"/>
    </font>
    <font>
      <b/>
      <i/>
      <sz val="10"/>
      <name val="Times New Roman"/>
      <family val="1"/>
      <charset val="204"/>
    </font>
    <font>
      <b/>
      <sz val="12"/>
      <name val="Times New Roman"/>
      <family val="1"/>
      <charset val="204"/>
    </font>
    <font>
      <b/>
      <i/>
      <sz val="12"/>
      <name val="Times New Roman"/>
      <family val="1"/>
      <charset val="204"/>
    </font>
    <font>
      <sz val="12"/>
      <name val="Arial Cyr"/>
      <charset val="204"/>
    </font>
    <font>
      <sz val="12"/>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4" fillId="0" borderId="0"/>
  </cellStyleXfs>
  <cellXfs count="35">
    <xf numFmtId="0" fontId="0" fillId="0" borderId="0" xfId="0"/>
    <xf numFmtId="0" fontId="1" fillId="2" borderId="0" xfId="0" applyFont="1" applyFill="1" applyAlignment="1">
      <alignment wrapText="1"/>
    </xf>
    <xf numFmtId="0" fontId="1" fillId="2" borderId="0" xfId="0" applyFont="1" applyFill="1" applyAlignment="1"/>
    <xf numFmtId="0" fontId="1" fillId="2" borderId="0" xfId="0" applyFont="1" applyFill="1" applyAlignment="1">
      <alignment horizontal="right"/>
    </xf>
    <xf numFmtId="3" fontId="2" fillId="2" borderId="0" xfId="0" applyNumberFormat="1" applyFont="1" applyFill="1" applyAlignment="1">
      <alignment horizontal="right"/>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top" wrapText="1"/>
    </xf>
    <xf numFmtId="0" fontId="7" fillId="0" borderId="0" xfId="0" applyFont="1"/>
    <xf numFmtId="0" fontId="3" fillId="0" borderId="0" xfId="0" applyFont="1"/>
    <xf numFmtId="0" fontId="8" fillId="0" borderId="2" xfId="0" applyFont="1" applyBorder="1" applyAlignment="1">
      <alignment vertical="top"/>
    </xf>
    <xf numFmtId="0" fontId="10" fillId="3" borderId="2" xfId="0" applyFont="1" applyFill="1" applyBorder="1" applyAlignment="1">
      <alignment vertical="top" wrapText="1"/>
    </xf>
    <xf numFmtId="0" fontId="9" fillId="3" borderId="2" xfId="0" applyFont="1" applyFill="1" applyBorder="1" applyAlignment="1">
      <alignment vertical="top" wrapText="1"/>
    </xf>
    <xf numFmtId="0" fontId="11" fillId="3" borderId="2" xfId="0" applyFont="1" applyFill="1" applyBorder="1" applyAlignment="1">
      <alignment vertical="top" wrapText="1"/>
    </xf>
    <xf numFmtId="49" fontId="15" fillId="3" borderId="1" xfId="0" applyNumberFormat="1" applyFont="1" applyFill="1" applyBorder="1" applyAlignment="1">
      <alignment vertical="top" wrapText="1"/>
    </xf>
    <xf numFmtId="49" fontId="13" fillId="3" borderId="1" xfId="0" applyNumberFormat="1" applyFont="1" applyFill="1" applyBorder="1" applyAlignment="1">
      <alignment vertical="top" wrapText="1"/>
    </xf>
    <xf numFmtId="49" fontId="6" fillId="0" borderId="1" xfId="0" applyNumberFormat="1" applyFont="1" applyBorder="1" applyAlignment="1">
      <alignment vertical="top"/>
    </xf>
    <xf numFmtId="164" fontId="6" fillId="3" borderId="3" xfId="0" applyNumberFormat="1" applyFont="1" applyFill="1" applyBorder="1" applyAlignment="1">
      <alignment vertical="top"/>
    </xf>
    <xf numFmtId="49" fontId="4" fillId="3" borderId="1" xfId="0" applyNumberFormat="1" applyFont="1" applyFill="1" applyBorder="1" applyAlignment="1">
      <alignment vertical="top"/>
    </xf>
    <xf numFmtId="164" fontId="4" fillId="3" borderId="3" xfId="0" applyNumberFormat="1" applyFont="1" applyFill="1" applyBorder="1" applyAlignment="1">
      <alignment vertical="top"/>
    </xf>
    <xf numFmtId="49" fontId="5" fillId="3" borderId="1" xfId="0" applyNumberFormat="1" applyFont="1" applyFill="1" applyBorder="1" applyAlignment="1">
      <alignment vertical="top"/>
    </xf>
    <xf numFmtId="164" fontId="5" fillId="3" borderId="3" xfId="0" applyNumberFormat="1" applyFont="1" applyFill="1" applyBorder="1" applyAlignment="1">
      <alignment vertical="top"/>
    </xf>
    <xf numFmtId="49" fontId="3" fillId="3" borderId="1" xfId="0" applyNumberFormat="1" applyFont="1" applyFill="1" applyBorder="1" applyAlignment="1">
      <alignment vertical="top"/>
    </xf>
    <xf numFmtId="164" fontId="3" fillId="3" borderId="3" xfId="0" applyNumberFormat="1" applyFont="1" applyFill="1" applyBorder="1" applyAlignment="1">
      <alignment vertical="top"/>
    </xf>
    <xf numFmtId="164" fontId="3" fillId="3" borderId="1" xfId="0" applyNumberFormat="1" applyFont="1" applyFill="1" applyBorder="1" applyAlignment="1">
      <alignment vertical="top"/>
    </xf>
    <xf numFmtId="49" fontId="12" fillId="3" borderId="1" xfId="1" applyNumberFormat="1" applyFont="1" applyFill="1" applyBorder="1" applyAlignment="1">
      <alignment horizontal="center" vertical="top" wrapText="1"/>
    </xf>
    <xf numFmtId="49" fontId="13" fillId="3" borderId="1" xfId="1" applyNumberFormat="1" applyFont="1" applyFill="1" applyBorder="1" applyAlignment="1">
      <alignment horizontal="center" vertical="top" wrapText="1"/>
    </xf>
    <xf numFmtId="49" fontId="15" fillId="3" borderId="1" xfId="1" applyNumberFormat="1" applyFont="1" applyFill="1" applyBorder="1" applyAlignment="1">
      <alignment horizontal="center" vertical="top" wrapText="1"/>
    </xf>
    <xf numFmtId="164" fontId="0" fillId="0" borderId="0" xfId="0" applyNumberFormat="1"/>
    <xf numFmtId="49" fontId="3" fillId="3" borderId="1" xfId="0" applyNumberFormat="1" applyFont="1" applyFill="1" applyBorder="1"/>
    <xf numFmtId="0" fontId="4" fillId="0" borderId="0" xfId="0" applyFont="1" applyAlignment="1">
      <alignment horizontal="center" vertical="center" wrapText="1"/>
    </xf>
    <xf numFmtId="0" fontId="3" fillId="0" borderId="0" xfId="0" applyFont="1" applyAlignment="1">
      <alignment vertical="top" wrapText="1"/>
    </xf>
    <xf numFmtId="0" fontId="3" fillId="0" borderId="0" xfId="0" applyFont="1" applyAlignment="1">
      <alignment wrapText="1"/>
    </xf>
    <xf numFmtId="0" fontId="7" fillId="0" borderId="0" xfId="0" applyNumberFormat="1" applyFont="1" applyAlignment="1">
      <alignment wrapText="1"/>
    </xf>
    <xf numFmtId="0" fontId="7" fillId="0" borderId="0" xfId="0" applyFont="1" applyAlignment="1">
      <alignment wrapText="1"/>
    </xf>
  </cellXfs>
  <cellStyles count="2">
    <cellStyle name="Обычный" xfId="0" builtinId="0"/>
    <cellStyle name="Обычный_Лист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95"/>
  <sheetViews>
    <sheetView tabSelected="1" view="pageBreakPreview" zoomScale="110" zoomScaleSheetLayoutView="110" workbookViewId="0">
      <selection activeCell="D75" sqref="D75"/>
    </sheetView>
  </sheetViews>
  <sheetFormatPr defaultRowHeight="15"/>
  <cols>
    <col min="1" max="1" width="49.85546875" customWidth="1"/>
    <col min="2" max="2" width="17" customWidth="1"/>
    <col min="3" max="3" width="11.5703125" customWidth="1"/>
    <col min="4" max="4" width="22.140625" customWidth="1"/>
    <col min="5" max="5" width="21.42578125" customWidth="1"/>
    <col min="6" max="6" width="20.85546875" customWidth="1"/>
  </cols>
  <sheetData>
    <row r="1" spans="1:6">
      <c r="B1" s="8"/>
      <c r="C1" s="8"/>
      <c r="D1" s="34" t="s">
        <v>106</v>
      </c>
      <c r="E1" s="34"/>
      <c r="F1" s="34"/>
    </row>
    <row r="2" spans="1:6" ht="87" customHeight="1">
      <c r="B2" s="33" t="s">
        <v>125</v>
      </c>
      <c r="C2" s="34"/>
      <c r="D2" s="34"/>
      <c r="E2" s="34"/>
      <c r="F2" s="34"/>
    </row>
    <row r="3" spans="1:6" ht="31.5" customHeight="1">
      <c r="A3" s="9"/>
      <c r="B3" s="9"/>
      <c r="C3" s="9"/>
      <c r="D3" s="32" t="s">
        <v>106</v>
      </c>
      <c r="E3" s="32"/>
      <c r="F3" s="32"/>
    </row>
    <row r="4" spans="1:6" ht="75.75" customHeight="1">
      <c r="A4" s="9"/>
      <c r="B4" s="31" t="s">
        <v>123</v>
      </c>
      <c r="C4" s="31"/>
      <c r="D4" s="31"/>
      <c r="E4" s="31"/>
      <c r="F4" s="31"/>
    </row>
    <row r="5" spans="1:6" ht="54.75" customHeight="1">
      <c r="A5" s="30" t="s">
        <v>122</v>
      </c>
      <c r="B5" s="30"/>
      <c r="C5" s="30"/>
      <c r="D5" s="30"/>
      <c r="E5" s="30"/>
      <c r="F5" s="30"/>
    </row>
    <row r="6" spans="1:6" ht="1.5" hidden="1" customHeight="1">
      <c r="A6" s="8"/>
      <c r="B6" s="8"/>
      <c r="C6" s="8"/>
      <c r="D6" s="8"/>
      <c r="E6" s="8"/>
      <c r="F6" s="8"/>
    </row>
    <row r="7" spans="1:6">
      <c r="A7" s="1"/>
      <c r="B7" s="2"/>
      <c r="C7" s="3"/>
      <c r="D7" s="4"/>
      <c r="E7" s="8"/>
      <c r="F7" s="8" t="s">
        <v>0</v>
      </c>
    </row>
    <row r="8" spans="1:6" ht="28.5">
      <c r="A8" s="5" t="s">
        <v>1</v>
      </c>
      <c r="B8" s="6" t="s">
        <v>2</v>
      </c>
      <c r="C8" s="6" t="s">
        <v>3</v>
      </c>
      <c r="D8" s="7" t="s">
        <v>94</v>
      </c>
      <c r="E8" s="7" t="s">
        <v>101</v>
      </c>
      <c r="F8" s="7" t="s">
        <v>113</v>
      </c>
    </row>
    <row r="9" spans="1:6" ht="18.75">
      <c r="A9" s="10" t="s">
        <v>4</v>
      </c>
      <c r="B9" s="16"/>
      <c r="C9" s="16"/>
      <c r="D9" s="17">
        <f>D10+D23+D28+D33+D38+D47+D52+D56+D70+D75+D87</f>
        <v>14825765.26</v>
      </c>
      <c r="E9" s="17">
        <f>E10+E23+E28+E33+E38+E47+E52+E56+E70+E75+E87</f>
        <v>3865658</v>
      </c>
      <c r="F9" s="17">
        <f>F10+F23+F28+F33+F38+F47+F52+F56+F70+F75+F87</f>
        <v>3921979</v>
      </c>
    </row>
    <row r="10" spans="1:6" ht="57.75" customHeight="1">
      <c r="A10" s="12" t="s">
        <v>95</v>
      </c>
      <c r="B10" s="18" t="s">
        <v>96</v>
      </c>
      <c r="C10" s="18"/>
      <c r="D10" s="19">
        <f>D11</f>
        <v>6610800</v>
      </c>
      <c r="E10" s="19">
        <v>0</v>
      </c>
      <c r="F10" s="19">
        <v>0</v>
      </c>
    </row>
    <row r="11" spans="1:6" ht="46.5" customHeight="1">
      <c r="A11" s="13" t="s">
        <v>97</v>
      </c>
      <c r="B11" s="20" t="s">
        <v>98</v>
      </c>
      <c r="C11" s="20"/>
      <c r="D11" s="21">
        <f>D12</f>
        <v>6610800</v>
      </c>
      <c r="E11" s="21">
        <v>0</v>
      </c>
      <c r="F11" s="21">
        <v>0</v>
      </c>
    </row>
    <row r="12" spans="1:6" ht="59.25" customHeight="1">
      <c r="A12" s="11" t="s">
        <v>105</v>
      </c>
      <c r="B12" s="22" t="s">
        <v>102</v>
      </c>
      <c r="C12" s="22"/>
      <c r="D12" s="23">
        <f>D13+D15+D19+D17+D21</f>
        <v>6610800</v>
      </c>
      <c r="E12" s="23">
        <v>0</v>
      </c>
      <c r="F12" s="23">
        <v>0</v>
      </c>
    </row>
    <row r="13" spans="1:6" ht="54" customHeight="1">
      <c r="A13" s="11" t="s">
        <v>107</v>
      </c>
      <c r="B13" s="22" t="s">
        <v>110</v>
      </c>
      <c r="C13" s="22"/>
      <c r="D13" s="23">
        <f>D14</f>
        <v>1200000</v>
      </c>
      <c r="E13" s="23">
        <v>0</v>
      </c>
      <c r="F13" s="23">
        <v>0</v>
      </c>
    </row>
    <row r="14" spans="1:6" ht="36.75" customHeight="1">
      <c r="A14" s="11" t="s">
        <v>32</v>
      </c>
      <c r="B14" s="22" t="s">
        <v>110</v>
      </c>
      <c r="C14" s="22" t="s">
        <v>33</v>
      </c>
      <c r="D14" s="23">
        <v>1200000</v>
      </c>
      <c r="E14" s="23">
        <v>0</v>
      </c>
      <c r="F14" s="23">
        <v>0</v>
      </c>
    </row>
    <row r="15" spans="1:6" ht="59.25" customHeight="1">
      <c r="A15" s="11" t="s">
        <v>108</v>
      </c>
      <c r="B15" s="22" t="s">
        <v>111</v>
      </c>
      <c r="C15" s="22"/>
      <c r="D15" s="23">
        <f>D16</f>
        <v>3670220</v>
      </c>
      <c r="E15" s="23">
        <v>0</v>
      </c>
      <c r="F15" s="23">
        <v>0</v>
      </c>
    </row>
    <row r="16" spans="1:6" ht="33" customHeight="1">
      <c r="A16" s="11" t="s">
        <v>32</v>
      </c>
      <c r="B16" s="22" t="s">
        <v>111</v>
      </c>
      <c r="C16" s="22" t="s">
        <v>33</v>
      </c>
      <c r="D16" s="23">
        <v>3670220</v>
      </c>
      <c r="E16" s="23">
        <v>0</v>
      </c>
      <c r="F16" s="23">
        <v>0</v>
      </c>
    </row>
    <row r="17" spans="1:6" ht="33" customHeight="1">
      <c r="A17" s="11" t="s">
        <v>126</v>
      </c>
      <c r="B17" s="29" t="s">
        <v>127</v>
      </c>
      <c r="C17" s="29"/>
      <c r="D17" s="23">
        <f>D18</f>
        <v>77380</v>
      </c>
      <c r="E17" s="23">
        <f>E18</f>
        <v>0</v>
      </c>
      <c r="F17" s="23">
        <f>F18</f>
        <v>0</v>
      </c>
    </row>
    <row r="18" spans="1:6" ht="33" customHeight="1">
      <c r="A18" s="11" t="s">
        <v>32</v>
      </c>
      <c r="B18" s="29" t="s">
        <v>127</v>
      </c>
      <c r="C18" s="29" t="s">
        <v>33</v>
      </c>
      <c r="D18" s="23">
        <v>77380</v>
      </c>
      <c r="E18" s="23">
        <v>0</v>
      </c>
      <c r="F18" s="23">
        <v>0</v>
      </c>
    </row>
    <row r="19" spans="1:6" ht="30" customHeight="1">
      <c r="A19" s="11" t="s">
        <v>109</v>
      </c>
      <c r="B19" s="22" t="s">
        <v>112</v>
      </c>
      <c r="C19" s="22"/>
      <c r="D19" s="23">
        <f>D20</f>
        <v>110000</v>
      </c>
      <c r="E19" s="23">
        <v>0</v>
      </c>
      <c r="F19" s="23">
        <v>0</v>
      </c>
    </row>
    <row r="20" spans="1:6" ht="35.25" customHeight="1">
      <c r="A20" s="11" t="s">
        <v>32</v>
      </c>
      <c r="B20" s="22" t="s">
        <v>112</v>
      </c>
      <c r="C20" s="22" t="s">
        <v>33</v>
      </c>
      <c r="D20" s="23">
        <v>110000</v>
      </c>
      <c r="E20" s="23">
        <v>0</v>
      </c>
      <c r="F20" s="23">
        <v>0</v>
      </c>
    </row>
    <row r="21" spans="1:6" ht="77.25" customHeight="1">
      <c r="A21" s="11" t="s">
        <v>129</v>
      </c>
      <c r="B21" s="29" t="s">
        <v>128</v>
      </c>
      <c r="C21" s="29"/>
      <c r="D21" s="23">
        <f>D22</f>
        <v>1553200</v>
      </c>
      <c r="E21" s="23">
        <f>E22</f>
        <v>0</v>
      </c>
      <c r="F21" s="23">
        <f>F22</f>
        <v>0</v>
      </c>
    </row>
    <row r="22" spans="1:6" ht="35.25" customHeight="1">
      <c r="A22" s="11" t="s">
        <v>32</v>
      </c>
      <c r="B22" s="29" t="s">
        <v>128</v>
      </c>
      <c r="C22" s="29" t="s">
        <v>33</v>
      </c>
      <c r="D22" s="23">
        <f>353200+1200000</f>
        <v>1553200</v>
      </c>
      <c r="E22" s="23">
        <v>0</v>
      </c>
      <c r="F22" s="23">
        <v>0</v>
      </c>
    </row>
    <row r="23" spans="1:6" ht="57" customHeight="1">
      <c r="A23" s="12" t="s">
        <v>83</v>
      </c>
      <c r="B23" s="18" t="s">
        <v>84</v>
      </c>
      <c r="C23" s="18"/>
      <c r="D23" s="19">
        <f>D24</f>
        <v>131790</v>
      </c>
      <c r="E23" s="19">
        <f t="shared" ref="D23:E26" si="0">E24</f>
        <v>69290</v>
      </c>
      <c r="F23" s="19">
        <f t="shared" ref="F23" si="1">F24</f>
        <v>69290</v>
      </c>
    </row>
    <row r="24" spans="1:6" ht="48" customHeight="1">
      <c r="A24" s="13" t="s">
        <v>114</v>
      </c>
      <c r="B24" s="20" t="s">
        <v>85</v>
      </c>
      <c r="C24" s="20"/>
      <c r="D24" s="21">
        <f>D25</f>
        <v>131790</v>
      </c>
      <c r="E24" s="21">
        <f t="shared" si="0"/>
        <v>69290</v>
      </c>
      <c r="F24" s="21">
        <f>F25</f>
        <v>69290</v>
      </c>
    </row>
    <row r="25" spans="1:6" ht="50.25" customHeight="1">
      <c r="A25" s="11" t="s">
        <v>115</v>
      </c>
      <c r="B25" s="22" t="s">
        <v>86</v>
      </c>
      <c r="C25" s="22"/>
      <c r="D25" s="23">
        <f t="shared" si="0"/>
        <v>131790</v>
      </c>
      <c r="E25" s="23">
        <f t="shared" si="0"/>
        <v>69290</v>
      </c>
      <c r="F25" s="23">
        <f>F26</f>
        <v>69290</v>
      </c>
    </row>
    <row r="26" spans="1:6" ht="46.5" customHeight="1">
      <c r="A26" s="11" t="s">
        <v>116</v>
      </c>
      <c r="B26" s="22" t="s">
        <v>87</v>
      </c>
      <c r="C26" s="22"/>
      <c r="D26" s="23">
        <f t="shared" si="0"/>
        <v>131790</v>
      </c>
      <c r="E26" s="23">
        <f t="shared" si="0"/>
        <v>69290</v>
      </c>
      <c r="F26" s="23">
        <f>F27</f>
        <v>69290</v>
      </c>
    </row>
    <row r="27" spans="1:6" ht="35.25" customHeight="1">
      <c r="A27" s="11" t="s">
        <v>32</v>
      </c>
      <c r="B27" s="22" t="s">
        <v>87</v>
      </c>
      <c r="C27" s="22" t="s">
        <v>33</v>
      </c>
      <c r="D27" s="23">
        <v>131790</v>
      </c>
      <c r="E27" s="24">
        <v>69290</v>
      </c>
      <c r="F27" s="24">
        <v>69290</v>
      </c>
    </row>
    <row r="28" spans="1:6" ht="62.25" customHeight="1">
      <c r="A28" s="12" t="s">
        <v>72</v>
      </c>
      <c r="B28" s="18" t="s">
        <v>26</v>
      </c>
      <c r="C28" s="18"/>
      <c r="D28" s="19">
        <f>D29</f>
        <v>1520</v>
      </c>
      <c r="E28" s="19">
        <f t="shared" ref="E28:F28" si="2">E29</f>
        <v>1520</v>
      </c>
      <c r="F28" s="19">
        <f t="shared" si="2"/>
        <v>1520</v>
      </c>
    </row>
    <row r="29" spans="1:6" ht="45.75" customHeight="1">
      <c r="A29" s="11" t="s">
        <v>71</v>
      </c>
      <c r="B29" s="22" t="s">
        <v>27</v>
      </c>
      <c r="C29" s="22"/>
      <c r="D29" s="23">
        <f>D30</f>
        <v>1520</v>
      </c>
      <c r="E29" s="23">
        <f t="shared" ref="E29:F29" si="3">E30</f>
        <v>1520</v>
      </c>
      <c r="F29" s="23">
        <f t="shared" si="3"/>
        <v>1520</v>
      </c>
    </row>
    <row r="30" spans="1:6" ht="31.5" customHeight="1">
      <c r="A30" s="11" t="s">
        <v>29</v>
      </c>
      <c r="B30" s="22" t="s">
        <v>28</v>
      </c>
      <c r="C30" s="22"/>
      <c r="D30" s="23">
        <f>D31</f>
        <v>1520</v>
      </c>
      <c r="E30" s="23">
        <f t="shared" ref="E30:F30" si="4">E31</f>
        <v>1520</v>
      </c>
      <c r="F30" s="23">
        <f t="shared" si="4"/>
        <v>1520</v>
      </c>
    </row>
    <row r="31" spans="1:6" ht="21.75" customHeight="1">
      <c r="A31" s="11" t="s">
        <v>31</v>
      </c>
      <c r="B31" s="22" t="s">
        <v>30</v>
      </c>
      <c r="C31" s="22"/>
      <c r="D31" s="23">
        <f>D32</f>
        <v>1520</v>
      </c>
      <c r="E31" s="23">
        <f t="shared" ref="E31:F31" si="5">E32</f>
        <v>1520</v>
      </c>
      <c r="F31" s="23">
        <f t="shared" si="5"/>
        <v>1520</v>
      </c>
    </row>
    <row r="32" spans="1:6" ht="33.75" customHeight="1">
      <c r="A32" s="11" t="s">
        <v>32</v>
      </c>
      <c r="B32" s="22" t="s">
        <v>30</v>
      </c>
      <c r="C32" s="22" t="s">
        <v>33</v>
      </c>
      <c r="D32" s="23">
        <v>1520</v>
      </c>
      <c r="E32" s="24">
        <v>1520</v>
      </c>
      <c r="F32" s="24">
        <v>1520</v>
      </c>
    </row>
    <row r="33" spans="1:6" ht="45.75" customHeight="1">
      <c r="A33" s="13" t="s">
        <v>103</v>
      </c>
      <c r="B33" s="20" t="s">
        <v>34</v>
      </c>
      <c r="C33" s="20"/>
      <c r="D33" s="21">
        <f>D34</f>
        <v>1000</v>
      </c>
      <c r="E33" s="21">
        <f>E34</f>
        <v>1000</v>
      </c>
      <c r="F33" s="21">
        <f t="shared" ref="F33" si="6">F34</f>
        <v>1000</v>
      </c>
    </row>
    <row r="34" spans="1:6" ht="38.25" customHeight="1">
      <c r="A34" s="11" t="s">
        <v>117</v>
      </c>
      <c r="B34" s="22" t="s">
        <v>35</v>
      </c>
      <c r="C34" s="22"/>
      <c r="D34" s="23">
        <f>D35</f>
        <v>1000</v>
      </c>
      <c r="E34" s="23">
        <f t="shared" ref="E34:F34" si="7">E35</f>
        <v>1000</v>
      </c>
      <c r="F34" s="23">
        <f t="shared" si="7"/>
        <v>1000</v>
      </c>
    </row>
    <row r="35" spans="1:6" ht="56.25" customHeight="1">
      <c r="A35" s="11" t="s">
        <v>118</v>
      </c>
      <c r="B35" s="22" t="s">
        <v>36</v>
      </c>
      <c r="C35" s="22"/>
      <c r="D35" s="23">
        <f>D36</f>
        <v>1000</v>
      </c>
      <c r="E35" s="23">
        <f t="shared" ref="E35:F35" si="8">E36</f>
        <v>1000</v>
      </c>
      <c r="F35" s="23">
        <f t="shared" si="8"/>
        <v>1000</v>
      </c>
    </row>
    <row r="36" spans="1:6" ht="55.5" customHeight="1">
      <c r="A36" s="11" t="s">
        <v>119</v>
      </c>
      <c r="B36" s="22" t="s">
        <v>37</v>
      </c>
      <c r="C36" s="22"/>
      <c r="D36" s="23">
        <f>D37</f>
        <v>1000</v>
      </c>
      <c r="E36" s="23">
        <f t="shared" ref="E36:F36" si="9">E37</f>
        <v>1000</v>
      </c>
      <c r="F36" s="23">
        <f t="shared" si="9"/>
        <v>1000</v>
      </c>
    </row>
    <row r="37" spans="1:6" ht="26.25" customHeight="1">
      <c r="A37" s="11" t="s">
        <v>32</v>
      </c>
      <c r="B37" s="22" t="s">
        <v>37</v>
      </c>
      <c r="C37" s="22" t="s">
        <v>33</v>
      </c>
      <c r="D37" s="23">
        <v>1000</v>
      </c>
      <c r="E37" s="24">
        <v>1000</v>
      </c>
      <c r="F37" s="24">
        <v>1000</v>
      </c>
    </row>
    <row r="38" spans="1:6" ht="78" customHeight="1">
      <c r="A38" s="12" t="s">
        <v>120</v>
      </c>
      <c r="B38" s="18" t="s">
        <v>52</v>
      </c>
      <c r="C38" s="18"/>
      <c r="D38" s="19">
        <f>D39+D43</f>
        <v>53155</v>
      </c>
      <c r="E38" s="19">
        <f t="shared" ref="E38:F38" si="10">E39+E43</f>
        <v>30350</v>
      </c>
      <c r="F38" s="19">
        <f t="shared" si="10"/>
        <v>30350</v>
      </c>
    </row>
    <row r="39" spans="1:6" ht="59.25" customHeight="1">
      <c r="A39" s="13" t="s">
        <v>75</v>
      </c>
      <c r="B39" s="20" t="s">
        <v>57</v>
      </c>
      <c r="C39" s="20"/>
      <c r="D39" s="21">
        <f>D40</f>
        <v>38155</v>
      </c>
      <c r="E39" s="21">
        <f t="shared" ref="D39:F41" si="11">E40</f>
        <v>29350</v>
      </c>
      <c r="F39" s="21">
        <f t="shared" si="11"/>
        <v>29350</v>
      </c>
    </row>
    <row r="40" spans="1:6" ht="24.75" customHeight="1">
      <c r="A40" s="11" t="s">
        <v>60</v>
      </c>
      <c r="B40" s="22" t="s">
        <v>58</v>
      </c>
      <c r="C40" s="22"/>
      <c r="D40" s="23">
        <f t="shared" si="11"/>
        <v>38155</v>
      </c>
      <c r="E40" s="23">
        <f t="shared" si="11"/>
        <v>29350</v>
      </c>
      <c r="F40" s="23">
        <f t="shared" si="11"/>
        <v>29350</v>
      </c>
    </row>
    <row r="41" spans="1:6" ht="31.5" customHeight="1">
      <c r="A41" s="11" t="s">
        <v>61</v>
      </c>
      <c r="B41" s="22" t="s">
        <v>59</v>
      </c>
      <c r="C41" s="22"/>
      <c r="D41" s="23">
        <f t="shared" si="11"/>
        <v>38155</v>
      </c>
      <c r="E41" s="23">
        <f t="shared" si="11"/>
        <v>29350</v>
      </c>
      <c r="F41" s="23">
        <f t="shared" si="11"/>
        <v>29350</v>
      </c>
    </row>
    <row r="42" spans="1:6" ht="33.75" customHeight="1">
      <c r="A42" s="11" t="s">
        <v>32</v>
      </c>
      <c r="B42" s="22" t="s">
        <v>59</v>
      </c>
      <c r="C42" s="22" t="s">
        <v>33</v>
      </c>
      <c r="D42" s="23">
        <v>38155</v>
      </c>
      <c r="E42" s="24">
        <v>29350</v>
      </c>
      <c r="F42" s="24">
        <v>29350</v>
      </c>
    </row>
    <row r="43" spans="1:6" ht="73.5" customHeight="1">
      <c r="A43" s="13" t="s">
        <v>121</v>
      </c>
      <c r="B43" s="20" t="s">
        <v>53</v>
      </c>
      <c r="C43" s="20"/>
      <c r="D43" s="21">
        <f t="shared" ref="D43:F45" si="12">D44</f>
        <v>15000</v>
      </c>
      <c r="E43" s="21">
        <f t="shared" si="12"/>
        <v>1000</v>
      </c>
      <c r="F43" s="21">
        <f t="shared" si="12"/>
        <v>1000</v>
      </c>
    </row>
    <row r="44" spans="1:6" ht="59.25" customHeight="1">
      <c r="A44" s="11" t="s">
        <v>56</v>
      </c>
      <c r="B44" s="22" t="s">
        <v>54</v>
      </c>
      <c r="C44" s="22"/>
      <c r="D44" s="23">
        <f t="shared" si="12"/>
        <v>15000</v>
      </c>
      <c r="E44" s="23">
        <f t="shared" si="12"/>
        <v>1000</v>
      </c>
      <c r="F44" s="23">
        <f t="shared" si="12"/>
        <v>1000</v>
      </c>
    </row>
    <row r="45" spans="1:6" ht="45" customHeight="1">
      <c r="A45" s="11" t="s">
        <v>124</v>
      </c>
      <c r="B45" s="22" t="s">
        <v>55</v>
      </c>
      <c r="C45" s="22"/>
      <c r="D45" s="23">
        <f t="shared" si="12"/>
        <v>15000</v>
      </c>
      <c r="E45" s="23">
        <f t="shared" si="12"/>
        <v>1000</v>
      </c>
      <c r="F45" s="23">
        <f t="shared" si="12"/>
        <v>1000</v>
      </c>
    </row>
    <row r="46" spans="1:6" ht="35.25" customHeight="1">
      <c r="A46" s="11" t="s">
        <v>32</v>
      </c>
      <c r="B46" s="22" t="s">
        <v>55</v>
      </c>
      <c r="C46" s="22" t="s">
        <v>33</v>
      </c>
      <c r="D46" s="23">
        <v>15000</v>
      </c>
      <c r="E46" s="24">
        <v>1000</v>
      </c>
      <c r="F46" s="24">
        <v>1000</v>
      </c>
    </row>
    <row r="47" spans="1:6" ht="45" customHeight="1">
      <c r="A47" s="12" t="s">
        <v>104</v>
      </c>
      <c r="B47" s="18" t="s">
        <v>62</v>
      </c>
      <c r="C47" s="18"/>
      <c r="D47" s="19">
        <f>D48</f>
        <v>10000</v>
      </c>
      <c r="E47" s="19">
        <f t="shared" ref="D47:F50" si="13">E48</f>
        <v>1000</v>
      </c>
      <c r="F47" s="19">
        <f t="shared" si="13"/>
        <v>1000</v>
      </c>
    </row>
    <row r="48" spans="1:6" ht="33.75" customHeight="1">
      <c r="A48" s="13" t="s">
        <v>81</v>
      </c>
      <c r="B48" s="20" t="s">
        <v>63</v>
      </c>
      <c r="C48" s="20"/>
      <c r="D48" s="21">
        <f t="shared" si="13"/>
        <v>10000</v>
      </c>
      <c r="E48" s="21">
        <f t="shared" si="13"/>
        <v>1000</v>
      </c>
      <c r="F48" s="21">
        <f t="shared" si="13"/>
        <v>1000</v>
      </c>
    </row>
    <row r="49" spans="1:6" ht="72.75" customHeight="1">
      <c r="A49" s="11" t="s">
        <v>66</v>
      </c>
      <c r="B49" s="22" t="s">
        <v>64</v>
      </c>
      <c r="C49" s="22"/>
      <c r="D49" s="23">
        <f t="shared" si="13"/>
        <v>10000</v>
      </c>
      <c r="E49" s="23">
        <f t="shared" si="13"/>
        <v>1000</v>
      </c>
      <c r="F49" s="23">
        <f t="shared" si="13"/>
        <v>1000</v>
      </c>
    </row>
    <row r="50" spans="1:6" ht="59.25" customHeight="1">
      <c r="A50" s="11" t="s">
        <v>82</v>
      </c>
      <c r="B50" s="22" t="s">
        <v>65</v>
      </c>
      <c r="C50" s="22"/>
      <c r="D50" s="23">
        <f t="shared" si="13"/>
        <v>10000</v>
      </c>
      <c r="E50" s="23">
        <f t="shared" si="13"/>
        <v>1000</v>
      </c>
      <c r="F50" s="23">
        <f t="shared" si="13"/>
        <v>1000</v>
      </c>
    </row>
    <row r="51" spans="1:6" ht="33.75" customHeight="1">
      <c r="A51" s="11" t="s">
        <v>32</v>
      </c>
      <c r="B51" s="22" t="s">
        <v>65</v>
      </c>
      <c r="C51" s="22" t="s">
        <v>33</v>
      </c>
      <c r="D51" s="23">
        <v>10000</v>
      </c>
      <c r="E51" s="24">
        <v>1000</v>
      </c>
      <c r="F51" s="24">
        <v>1000</v>
      </c>
    </row>
    <row r="52" spans="1:6" ht="35.25" customHeight="1">
      <c r="A52" s="12" t="s">
        <v>5</v>
      </c>
      <c r="B52" s="18" t="s">
        <v>6</v>
      </c>
      <c r="C52" s="18"/>
      <c r="D52" s="19">
        <f>D53</f>
        <v>878998</v>
      </c>
      <c r="E52" s="19">
        <f t="shared" ref="E52:F52" si="14">E53</f>
        <v>827806</v>
      </c>
      <c r="F52" s="19">
        <f t="shared" si="14"/>
        <v>827806</v>
      </c>
    </row>
    <row r="53" spans="1:6" ht="21.75" customHeight="1">
      <c r="A53" s="11" t="s">
        <v>7</v>
      </c>
      <c r="B53" s="22" t="s">
        <v>8</v>
      </c>
      <c r="C53" s="22"/>
      <c r="D53" s="23">
        <f>D54</f>
        <v>878998</v>
      </c>
      <c r="E53" s="23">
        <f t="shared" ref="E53:F53" si="15">E54</f>
        <v>827806</v>
      </c>
      <c r="F53" s="23">
        <f t="shared" si="15"/>
        <v>827806</v>
      </c>
    </row>
    <row r="54" spans="1:6" ht="31.5" customHeight="1">
      <c r="A54" s="11" t="s">
        <v>9</v>
      </c>
      <c r="B54" s="22" t="s">
        <v>10</v>
      </c>
      <c r="C54" s="22"/>
      <c r="D54" s="23">
        <f>D55</f>
        <v>878998</v>
      </c>
      <c r="E54" s="23">
        <f t="shared" ref="E54:F54" si="16">E55</f>
        <v>827806</v>
      </c>
      <c r="F54" s="23">
        <f t="shared" si="16"/>
        <v>827806</v>
      </c>
    </row>
    <row r="55" spans="1:6" ht="69.75" customHeight="1">
      <c r="A55" s="11" t="s">
        <v>11</v>
      </c>
      <c r="B55" s="22" t="s">
        <v>10</v>
      </c>
      <c r="C55" s="22" t="s">
        <v>12</v>
      </c>
      <c r="D55" s="23">
        <v>878998</v>
      </c>
      <c r="E55" s="24">
        <v>827806</v>
      </c>
      <c r="F55" s="24">
        <v>827806</v>
      </c>
    </row>
    <row r="56" spans="1:6" ht="22.5" customHeight="1">
      <c r="A56" s="12" t="s">
        <v>13</v>
      </c>
      <c r="B56" s="18" t="s">
        <v>14</v>
      </c>
      <c r="C56" s="18"/>
      <c r="D56" s="19">
        <f>D57</f>
        <v>2195751</v>
      </c>
      <c r="E56" s="19">
        <f>E57</f>
        <v>1463566</v>
      </c>
      <c r="F56" s="19">
        <f t="shared" ref="F56" si="17">F57</f>
        <v>1469940</v>
      </c>
    </row>
    <row r="57" spans="1:6" ht="48" customHeight="1">
      <c r="A57" s="11" t="s">
        <v>70</v>
      </c>
      <c r="B57" s="22" t="s">
        <v>15</v>
      </c>
      <c r="C57" s="22"/>
      <c r="D57" s="23">
        <f>D58+D62+D64+D66+D68</f>
        <v>2195751</v>
      </c>
      <c r="E57" s="23">
        <f>E58+E62+E64+E66+E68</f>
        <v>1463566</v>
      </c>
      <c r="F57" s="23">
        <f t="shared" ref="F57" si="18">F58+F62+F64+F66+F68</f>
        <v>1469940</v>
      </c>
    </row>
    <row r="58" spans="1:6" ht="35.25" customHeight="1">
      <c r="A58" s="11" t="s">
        <v>9</v>
      </c>
      <c r="B58" s="22" t="s">
        <v>16</v>
      </c>
      <c r="C58" s="22"/>
      <c r="D58" s="23">
        <f>D59+D61+D60</f>
        <v>1674491</v>
      </c>
      <c r="E58" s="23">
        <f>E59+E61+E60</f>
        <v>1463566</v>
      </c>
      <c r="F58" s="23">
        <f>F59+F61+F60</f>
        <v>1469940</v>
      </c>
    </row>
    <row r="59" spans="1:6" ht="58.5" customHeight="1">
      <c r="A59" s="11" t="s">
        <v>11</v>
      </c>
      <c r="B59" s="22" t="s">
        <v>16</v>
      </c>
      <c r="C59" s="22" t="s">
        <v>12</v>
      </c>
      <c r="D59" s="23">
        <v>1302427</v>
      </c>
      <c r="E59" s="24">
        <v>1232515</v>
      </c>
      <c r="F59" s="24">
        <v>1232515</v>
      </c>
    </row>
    <row r="60" spans="1:6" ht="33.75" customHeight="1">
      <c r="A60" s="11" t="s">
        <v>32</v>
      </c>
      <c r="B60" s="22" t="s">
        <v>16</v>
      </c>
      <c r="C60" s="22" t="s">
        <v>33</v>
      </c>
      <c r="D60" s="23">
        <v>365184</v>
      </c>
      <c r="E60" s="24">
        <v>225329</v>
      </c>
      <c r="F60" s="24">
        <v>225329</v>
      </c>
    </row>
    <row r="61" spans="1:6" ht="22.5" customHeight="1">
      <c r="A61" s="11" t="s">
        <v>17</v>
      </c>
      <c r="B61" s="22" t="s">
        <v>16</v>
      </c>
      <c r="C61" s="22" t="s">
        <v>18</v>
      </c>
      <c r="D61" s="23">
        <v>6880</v>
      </c>
      <c r="E61" s="24">
        <f>12096-6374</f>
        <v>5722</v>
      </c>
      <c r="F61" s="24">
        <v>12096</v>
      </c>
    </row>
    <row r="62" spans="1:6" ht="42" customHeight="1">
      <c r="A62" s="11" t="s">
        <v>23</v>
      </c>
      <c r="B62" s="22" t="s">
        <v>20</v>
      </c>
      <c r="C62" s="22"/>
      <c r="D62" s="23">
        <f>D63</f>
        <v>4470</v>
      </c>
      <c r="E62" s="24">
        <f>E63</f>
        <v>0</v>
      </c>
      <c r="F62" s="24">
        <f>F63</f>
        <v>0</v>
      </c>
    </row>
    <row r="63" spans="1:6" ht="22.5" customHeight="1">
      <c r="A63" s="11" t="s">
        <v>99</v>
      </c>
      <c r="B63" s="22" t="s">
        <v>20</v>
      </c>
      <c r="C63" s="22" t="s">
        <v>19</v>
      </c>
      <c r="D63" s="23">
        <v>4470</v>
      </c>
      <c r="E63" s="24"/>
      <c r="F63" s="24"/>
    </row>
    <row r="64" spans="1:6" ht="48" customHeight="1">
      <c r="A64" s="11" t="s">
        <v>24</v>
      </c>
      <c r="B64" s="22" t="s">
        <v>21</v>
      </c>
      <c r="C64" s="22"/>
      <c r="D64" s="23">
        <f>D65</f>
        <v>4470</v>
      </c>
      <c r="E64" s="24">
        <f>E65</f>
        <v>0</v>
      </c>
      <c r="F64" s="24">
        <f>F65</f>
        <v>0</v>
      </c>
    </row>
    <row r="65" spans="1:6" ht="19.5" customHeight="1">
      <c r="A65" s="11" t="s">
        <v>100</v>
      </c>
      <c r="B65" s="22" t="s">
        <v>21</v>
      </c>
      <c r="C65" s="22" t="s">
        <v>19</v>
      </c>
      <c r="D65" s="23">
        <v>4470</v>
      </c>
      <c r="E65" s="24">
        <v>0</v>
      </c>
      <c r="F65" s="24">
        <v>0</v>
      </c>
    </row>
    <row r="66" spans="1:6" ht="90" customHeight="1">
      <c r="A66" s="11" t="s">
        <v>25</v>
      </c>
      <c r="B66" s="22" t="s">
        <v>22</v>
      </c>
      <c r="C66" s="22"/>
      <c r="D66" s="23">
        <f>D67</f>
        <v>256160</v>
      </c>
      <c r="E66" s="24">
        <f>E67</f>
        <v>0</v>
      </c>
      <c r="F66" s="24">
        <f>F67</f>
        <v>0</v>
      </c>
    </row>
    <row r="67" spans="1:6" ht="15.75">
      <c r="A67" s="11" t="s">
        <v>100</v>
      </c>
      <c r="B67" s="22" t="s">
        <v>22</v>
      </c>
      <c r="C67" s="22" t="s">
        <v>19</v>
      </c>
      <c r="D67" s="23">
        <v>256160</v>
      </c>
      <c r="E67" s="24">
        <v>0</v>
      </c>
      <c r="F67" s="24">
        <v>0</v>
      </c>
    </row>
    <row r="68" spans="1:6" ht="45.75" customHeight="1">
      <c r="A68" s="11" t="s">
        <v>39</v>
      </c>
      <c r="B68" s="22" t="s">
        <v>38</v>
      </c>
      <c r="C68" s="22"/>
      <c r="D68" s="23">
        <f>D69</f>
        <v>256160</v>
      </c>
      <c r="E68" s="23">
        <f>E69</f>
        <v>0</v>
      </c>
      <c r="F68" s="23">
        <f>F69</f>
        <v>0</v>
      </c>
    </row>
    <row r="69" spans="1:6" ht="15.75">
      <c r="A69" s="11" t="s">
        <v>100</v>
      </c>
      <c r="B69" s="22" t="s">
        <v>38</v>
      </c>
      <c r="C69" s="22" t="s">
        <v>19</v>
      </c>
      <c r="D69" s="23">
        <v>256160</v>
      </c>
      <c r="E69" s="23">
        <v>0</v>
      </c>
      <c r="F69" s="23">
        <v>0</v>
      </c>
    </row>
    <row r="70" spans="1:6" ht="33" customHeight="1">
      <c r="A70" s="13" t="s">
        <v>41</v>
      </c>
      <c r="B70" s="20" t="s">
        <v>40</v>
      </c>
      <c r="C70" s="20"/>
      <c r="D70" s="21">
        <f>D71</f>
        <v>4189507.26</v>
      </c>
      <c r="E70" s="21">
        <f>E71</f>
        <v>727101</v>
      </c>
      <c r="F70" s="21">
        <f t="shared" ref="F70" si="19">F71</f>
        <v>767124</v>
      </c>
    </row>
    <row r="71" spans="1:6" ht="27" customHeight="1">
      <c r="A71" s="11" t="s">
        <v>43</v>
      </c>
      <c r="B71" s="22" t="s">
        <v>42</v>
      </c>
      <c r="C71" s="22"/>
      <c r="D71" s="23">
        <f>D72</f>
        <v>4189507.26</v>
      </c>
      <c r="E71" s="23">
        <f>E72</f>
        <v>727101</v>
      </c>
      <c r="F71" s="23">
        <f t="shared" ref="F71" si="20">F72</f>
        <v>767124</v>
      </c>
    </row>
    <row r="72" spans="1:6" ht="33.75" customHeight="1">
      <c r="A72" s="11" t="s">
        <v>45</v>
      </c>
      <c r="B72" s="22" t="s">
        <v>44</v>
      </c>
      <c r="C72" s="22"/>
      <c r="D72" s="23">
        <f>D73+D74</f>
        <v>4189507.26</v>
      </c>
      <c r="E72" s="23">
        <f>E73+E74</f>
        <v>727101</v>
      </c>
      <c r="F72" s="23">
        <f t="shared" ref="F72" si="21">F73+F74</f>
        <v>767124</v>
      </c>
    </row>
    <row r="73" spans="1:6" ht="40.5" customHeight="1">
      <c r="A73" s="11" t="s">
        <v>32</v>
      </c>
      <c r="B73" s="22" t="s">
        <v>44</v>
      </c>
      <c r="C73" s="22" t="s">
        <v>33</v>
      </c>
      <c r="D73" s="23">
        <v>1100453</v>
      </c>
      <c r="E73" s="24">
        <v>650051</v>
      </c>
      <c r="F73" s="24">
        <v>690074</v>
      </c>
    </row>
    <row r="74" spans="1:6" ht="23.25" customHeight="1">
      <c r="A74" s="11" t="s">
        <v>17</v>
      </c>
      <c r="B74" s="22" t="s">
        <v>44</v>
      </c>
      <c r="C74" s="22" t="s">
        <v>18</v>
      </c>
      <c r="D74" s="23">
        <f>4289054.26-1200000</f>
        <v>3089054.26</v>
      </c>
      <c r="E74" s="24">
        <f>77050</f>
        <v>77050</v>
      </c>
      <c r="F74" s="24">
        <f>77050</f>
        <v>77050</v>
      </c>
    </row>
    <row r="75" spans="1:6" ht="33.75" customHeight="1">
      <c r="A75" s="12" t="s">
        <v>46</v>
      </c>
      <c r="B75" s="18" t="s">
        <v>47</v>
      </c>
      <c r="C75" s="18"/>
      <c r="D75" s="19">
        <f t="shared" ref="D75:F77" si="22">D76</f>
        <v>748244</v>
      </c>
      <c r="E75" s="19">
        <f t="shared" si="22"/>
        <v>739025</v>
      </c>
      <c r="F75" s="19">
        <f t="shared" si="22"/>
        <v>748949</v>
      </c>
    </row>
    <row r="76" spans="1:6" ht="22.5" customHeight="1">
      <c r="A76" s="11" t="s">
        <v>48</v>
      </c>
      <c r="B76" s="22" t="s">
        <v>49</v>
      </c>
      <c r="C76" s="22"/>
      <c r="D76" s="23">
        <f>D77+D79+D81+D83+D85</f>
        <v>748244</v>
      </c>
      <c r="E76" s="23">
        <f t="shared" ref="E76:F76" si="23">E77+E79+E81+E83+E85</f>
        <v>739025</v>
      </c>
      <c r="F76" s="23">
        <f t="shared" si="23"/>
        <v>748949</v>
      </c>
    </row>
    <row r="77" spans="1:6" ht="33.75" customHeight="1">
      <c r="A77" s="13" t="s">
        <v>51</v>
      </c>
      <c r="B77" s="20" t="s">
        <v>50</v>
      </c>
      <c r="C77" s="20"/>
      <c r="D77" s="21">
        <f>D78</f>
        <v>162625</v>
      </c>
      <c r="E77" s="21">
        <f t="shared" si="22"/>
        <v>177537</v>
      </c>
      <c r="F77" s="21">
        <f t="shared" si="22"/>
        <v>183781</v>
      </c>
    </row>
    <row r="78" spans="1:6" ht="54" customHeight="1">
      <c r="A78" s="11" t="s">
        <v>11</v>
      </c>
      <c r="B78" s="22" t="s">
        <v>50</v>
      </c>
      <c r="C78" s="22" t="s">
        <v>12</v>
      </c>
      <c r="D78" s="23">
        <v>162625</v>
      </c>
      <c r="E78" s="24">
        <v>177537</v>
      </c>
      <c r="F78" s="24">
        <v>183781</v>
      </c>
    </row>
    <row r="79" spans="1:6" ht="15.75">
      <c r="A79" s="13" t="s">
        <v>76</v>
      </c>
      <c r="B79" s="20" t="s">
        <v>77</v>
      </c>
      <c r="C79" s="20"/>
      <c r="D79" s="21">
        <f>D80</f>
        <v>30632</v>
      </c>
      <c r="E79" s="21">
        <f t="shared" ref="E79:F79" si="24">E80</f>
        <v>440050</v>
      </c>
      <c r="F79" s="21">
        <f t="shared" si="24"/>
        <v>439878</v>
      </c>
    </row>
    <row r="80" spans="1:6" ht="35.25" customHeight="1">
      <c r="A80" s="11" t="s">
        <v>32</v>
      </c>
      <c r="B80" s="22" t="s">
        <v>77</v>
      </c>
      <c r="C80" s="22" t="s">
        <v>33</v>
      </c>
      <c r="D80" s="23">
        <v>30632</v>
      </c>
      <c r="E80" s="23">
        <v>440050</v>
      </c>
      <c r="F80" s="23">
        <v>439878</v>
      </c>
    </row>
    <row r="81" spans="1:6" ht="35.25" customHeight="1">
      <c r="A81" s="13" t="s">
        <v>74</v>
      </c>
      <c r="B81" s="20" t="s">
        <v>73</v>
      </c>
      <c r="C81" s="20"/>
      <c r="D81" s="21">
        <f>D82</f>
        <v>128516</v>
      </c>
      <c r="E81" s="21">
        <f>E82</f>
        <v>21500</v>
      </c>
      <c r="F81" s="21">
        <f>F82</f>
        <v>21500</v>
      </c>
    </row>
    <row r="82" spans="1:6" ht="35.25" customHeight="1">
      <c r="A82" s="11" t="s">
        <v>32</v>
      </c>
      <c r="B82" s="22" t="s">
        <v>73</v>
      </c>
      <c r="C82" s="22" t="s">
        <v>33</v>
      </c>
      <c r="D82" s="23">
        <v>128516</v>
      </c>
      <c r="E82" s="23">
        <v>21500</v>
      </c>
      <c r="F82" s="23">
        <v>21500</v>
      </c>
    </row>
    <row r="83" spans="1:6" ht="37.5" customHeight="1">
      <c r="A83" s="13" t="s">
        <v>69</v>
      </c>
      <c r="B83" s="20" t="s">
        <v>78</v>
      </c>
      <c r="C83" s="20"/>
      <c r="D83" s="21">
        <f>D84</f>
        <v>350269</v>
      </c>
      <c r="E83" s="21">
        <f t="shared" ref="E83:F83" si="25">E84</f>
        <v>89938</v>
      </c>
      <c r="F83" s="21">
        <f t="shared" si="25"/>
        <v>93790</v>
      </c>
    </row>
    <row r="84" spans="1:6" ht="23.25" customHeight="1">
      <c r="A84" s="11" t="s">
        <v>68</v>
      </c>
      <c r="B84" s="22" t="s">
        <v>78</v>
      </c>
      <c r="C84" s="22" t="s">
        <v>67</v>
      </c>
      <c r="D84" s="23">
        <v>350269</v>
      </c>
      <c r="E84" s="24">
        <v>89938</v>
      </c>
      <c r="F84" s="24">
        <v>93790</v>
      </c>
    </row>
    <row r="85" spans="1:6" ht="34.5" customHeight="1">
      <c r="A85" s="13" t="s">
        <v>79</v>
      </c>
      <c r="B85" s="20" t="s">
        <v>80</v>
      </c>
      <c r="C85" s="20"/>
      <c r="D85" s="21">
        <f>D86</f>
        <v>76202</v>
      </c>
      <c r="E85" s="21">
        <f>E86</f>
        <v>10000</v>
      </c>
      <c r="F85" s="21">
        <f>F86</f>
        <v>10000</v>
      </c>
    </row>
    <row r="86" spans="1:6" ht="36.75" customHeight="1">
      <c r="A86" s="11" t="s">
        <v>32</v>
      </c>
      <c r="B86" s="22" t="s">
        <v>80</v>
      </c>
      <c r="C86" s="22" t="s">
        <v>33</v>
      </c>
      <c r="D86" s="23">
        <v>76202</v>
      </c>
      <c r="E86" s="24">
        <v>10000</v>
      </c>
      <c r="F86" s="24">
        <v>10000</v>
      </c>
    </row>
    <row r="87" spans="1:6" ht="21" customHeight="1">
      <c r="A87" s="12" t="s">
        <v>89</v>
      </c>
      <c r="B87" s="25" t="s">
        <v>90</v>
      </c>
      <c r="C87" s="18"/>
      <c r="D87" s="19">
        <f>D88</f>
        <v>5000</v>
      </c>
      <c r="E87" s="19">
        <f t="shared" ref="D87:F89" si="26">E88</f>
        <v>5000</v>
      </c>
      <c r="F87" s="19">
        <f t="shared" si="26"/>
        <v>5000</v>
      </c>
    </row>
    <row r="88" spans="1:6" ht="25.5" customHeight="1">
      <c r="A88" s="15" t="s">
        <v>88</v>
      </c>
      <c r="B88" s="26" t="s">
        <v>91</v>
      </c>
      <c r="C88" s="26"/>
      <c r="D88" s="21">
        <f t="shared" si="26"/>
        <v>5000</v>
      </c>
      <c r="E88" s="21">
        <f t="shared" si="26"/>
        <v>5000</v>
      </c>
      <c r="F88" s="21">
        <f t="shared" si="26"/>
        <v>5000</v>
      </c>
    </row>
    <row r="89" spans="1:6" ht="26.25" customHeight="1">
      <c r="A89" s="14" t="s">
        <v>92</v>
      </c>
      <c r="B89" s="27" t="s">
        <v>93</v>
      </c>
      <c r="C89" s="27"/>
      <c r="D89" s="23">
        <f t="shared" si="26"/>
        <v>5000</v>
      </c>
      <c r="E89" s="23">
        <f t="shared" si="26"/>
        <v>5000</v>
      </c>
      <c r="F89" s="23">
        <f t="shared" si="26"/>
        <v>5000</v>
      </c>
    </row>
    <row r="90" spans="1:6" ht="24" customHeight="1">
      <c r="A90" s="14" t="s">
        <v>17</v>
      </c>
      <c r="B90" s="27" t="s">
        <v>93</v>
      </c>
      <c r="C90" s="27" t="s">
        <v>18</v>
      </c>
      <c r="D90" s="23">
        <v>5000</v>
      </c>
      <c r="E90" s="23">
        <v>5000</v>
      </c>
      <c r="F90" s="23">
        <v>5000</v>
      </c>
    </row>
    <row r="95" spans="1:6">
      <c r="D95" s="28">
        <f>D10+D23+D28+D33+D38+D47</f>
        <v>6808265</v>
      </c>
      <c r="E95" s="28">
        <f t="shared" ref="E95:F95" si="27">E10+E23+E28+E33+E38+E47</f>
        <v>103160</v>
      </c>
      <c r="F95" s="28">
        <f t="shared" si="27"/>
        <v>103160</v>
      </c>
    </row>
  </sheetData>
  <mergeCells count="5">
    <mergeCell ref="A5:F5"/>
    <mergeCell ref="B4:F4"/>
    <mergeCell ref="D3:F3"/>
    <mergeCell ref="B2:F2"/>
    <mergeCell ref="D1:F1"/>
  </mergeCells>
  <pageMargins left="0.70866141732283472" right="0.11811023622047245" top="0.15748031496062992" bottom="0.19685039370078741" header="0.31496062992125984" footer="0.31496062992125984"/>
  <pageSetup paperSize="9" scale="60" orientation="portrait" horizontalDpi="180" verticalDpi="180" r:id="rId1"/>
  <rowBreaks count="1" manualBreakCount="1">
    <brk id="59" max="5"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2025-04-28T06:31:10Z</dcterms:modified>
</cp:coreProperties>
</file>